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АУ и БУ (годовые показатели) " sheetId="1" r:id="rId1"/>
    <sheet name="Субсидии " sheetId="2" r:id="rId2"/>
    <sheet name="АУ и БУ  (1 кв. 2018)" sheetId="3" r:id="rId3"/>
    <sheet name="АУ и БУ (2 кв.)" sheetId="4" r:id="rId4"/>
  </sheets>
  <definedNames/>
  <calcPr fullCalcOnLoad="1"/>
</workbook>
</file>

<file path=xl/sharedStrings.xml><?xml version="1.0" encoding="utf-8"?>
<sst xmlns="http://schemas.openxmlformats.org/spreadsheetml/2006/main" count="1402" uniqueCount="184">
  <si>
    <t>Уникальный номер реестровой записи</t>
  </si>
  <si>
    <t>Наименование муниципальной услуги</t>
  </si>
  <si>
    <t>Категории потребителей муниципальной услуги</t>
  </si>
  <si>
    <t>Наименование показателя</t>
  </si>
  <si>
    <t>Ед.изм.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</si>
  <si>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</si>
  <si>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</si>
  <si>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отклонений от запланированных значений</t>
  </si>
  <si>
    <t>Источник информации о фактическом значении показателя</t>
  </si>
  <si>
    <t>Объем муниципальной услуги (в натуральных показателях)</t>
  </si>
  <si>
    <t>Показатели качества оказываемой муниципальной услуги</t>
  </si>
  <si>
    <t>Нормативные затраты на содержание муниципального имущества</t>
  </si>
  <si>
    <t>руб.коп.</t>
  </si>
  <si>
    <t>Часть 1. Сведения об оказываемых муниципальных услугах</t>
  </si>
  <si>
    <t>Наименование муниципальной работы</t>
  </si>
  <si>
    <t>Категории потребителей муниципальной работы</t>
  </si>
  <si>
    <t>Результат, запланированный в муниципальном задании на очередной финансовый год</t>
  </si>
  <si>
    <t>УТВЕРЖДАЮ</t>
  </si>
  <si>
    <t>подпись, ФИО руководителя муниципального учреждения</t>
  </si>
  <si>
    <t>ОТЧЕТ О ВЫПОЛНЕНИИ МУНИЦИПАЛЬНОГО ЗАДАНИЯ</t>
  </si>
  <si>
    <t>Наименование муниципального учреждения</t>
  </si>
  <si>
    <t>Коды</t>
  </si>
  <si>
    <t>Форма по ОКУД</t>
  </si>
  <si>
    <t>Дата</t>
  </si>
  <si>
    <t>По сводному реестру</t>
  </si>
  <si>
    <t>Виды деятельности муниципального учреждения</t>
  </si>
  <si>
    <t>По ОКВЭД</t>
  </si>
  <si>
    <t>Вид муниципального учреждения</t>
  </si>
  <si>
    <t>Организация дополнительного образования, осуществляющая деятельность в области физической культуры и спорта</t>
  </si>
  <si>
    <t>ОТЧЕТ</t>
  </si>
  <si>
    <t>Периодичность</t>
  </si>
  <si>
    <t>Ежеквартально</t>
  </si>
  <si>
    <t>об использовании субсидии на выполнение муниципального задания, субсидии на иные цели муниципальным бюджетным (автономным) учреждением города Перми</t>
  </si>
  <si>
    <t>Ежеквартальная форма предоставляется нарастающим итогом с начало года</t>
  </si>
  <si>
    <t>Вид субсидии</t>
  </si>
  <si>
    <t>Утвержденный объем финансирования</t>
  </si>
  <si>
    <t>всего</t>
  </si>
  <si>
    <t>в том числе</t>
  </si>
  <si>
    <t>за счет средств бюджета города Перми</t>
  </si>
  <si>
    <t>за счет межбюджетных трансфертов</t>
  </si>
  <si>
    <t>Остаток неисполдьзованных средств на начало отчетного периода</t>
  </si>
  <si>
    <t>Поступило средств</t>
  </si>
  <si>
    <t>Произведено расходов (кассовые расходы)</t>
  </si>
  <si>
    <t>Остаток неисполдьзованных средств на конец отчетного периода</t>
  </si>
  <si>
    <t>ВСЕГО</t>
  </si>
  <si>
    <t>Руководитель муниципального бюджетного (автономного) учреждения</t>
  </si>
  <si>
    <t>(подпись, ФИО)</t>
  </si>
  <si>
    <t>Главный бухгалтер</t>
  </si>
  <si>
    <t>М.П.</t>
  </si>
  <si>
    <t>Исполнитель</t>
  </si>
  <si>
    <t>(должность, подпись, ФИО, контактный телефон)</t>
  </si>
  <si>
    <t>муниципальное бюджетное учреждение дополнительного образования детей "Детско-юношеская споривная школа "Закамск"</t>
  </si>
  <si>
    <t>Затраты на уплату налогов</t>
  </si>
  <si>
    <t>Ю.Н.Росляков</t>
  </si>
  <si>
    <t>Мелехина Е.Л.</t>
  </si>
  <si>
    <t xml:space="preserve"> </t>
  </si>
  <si>
    <t>Реализация дополнительных предпрофессиональных программ в области физической культуры и спорта,спортивные единоборства: бокс, этап начальной подготовки</t>
  </si>
  <si>
    <t>Реализация дополнительных предпрофессиональных программ в области физической культуры и спортаспортивные единоборства: бокс, 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</si>
  <si>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спорта,стрелковые виды спорта: пулевая стрельба, этап начальной подготовки</t>
  </si>
  <si>
    <t>Реализация дополнительных предпрофессиональных программ в области физической культуры и спорта,игровые виды спорта: дартс, этап начальной подготовки</t>
  </si>
  <si>
    <t>Реализация дополнительных предпрофессиональных программ в области физической культуры и спорта,командные игровые виды спорта: футбол, этап начальной подготовки</t>
  </si>
  <si>
    <t>Реализация дополнительных предпрофессиональных программ в области физической культуры и спорта,командные игровые виды спорта: футбол,тренировочный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</si>
  <si>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спорта,командные игровые виды спорта: хоккей, этап начальной подготовки</t>
  </si>
  <si>
    <t>Нормативные затраты нак содержание муниципального имущества</t>
  </si>
  <si>
    <t>Спортивная подготовка по олимпийским видам спорта :бокс, этап совершенствования спортивного мастерства</t>
  </si>
  <si>
    <t>Реализация дополнительных предпрофессиональных программ в области физической культуры и спорта ,игровые виды спорта: дартс, тренировочный этап (этап спортивной специализации)</t>
  </si>
  <si>
    <t>Спортивная подготовка по неолимпийским видам спорта,        дартс, этап совершенствования спортивного мастерства</t>
  </si>
  <si>
    <t>Спортивная подготовка по неолимпийским видам спорта , дартс, этап высшего спортивного мастерства</t>
  </si>
  <si>
    <t>Реализация дополнительных предпрофессиональных программ в области физической культуры и спорта стрелковые виды спорта: пулевая стрельба, 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</si>
  <si>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 командные игровые виды спорта: баскетбол, этап начальной подготовки</t>
  </si>
  <si>
    <t>Реализация дополнительных предпрофессиональных программ в области физической культуры и спорта командные игровые виды спорта: баскетбол, тренировочный этап (этап спортивной специализации)</t>
  </si>
  <si>
    <t>число лиц, прошедших спортивную подготовку на этапах спортивной подготовки</t>
  </si>
  <si>
    <t>человек</t>
  </si>
  <si>
    <t>рубли</t>
  </si>
  <si>
    <t>Спортивная подготовка по олимпийским видам спорта,бокс, этап высшего спортивного мастерства</t>
  </si>
  <si>
    <t>доля детей, осваивающих дополнительные образовательные программы в образовательном учреждении</t>
  </si>
  <si>
    <t>доля родителей (законных представителей), удовлетворенных условиями и качеством предоставляемой образовательной услуги</t>
  </si>
  <si>
    <t xml:space="preserve">доля лиц прошедших спортивную подготовку на этапе
совершенствования спортивного мастерства и зачисленных на этап высшего сопртивного мастерства
</t>
  </si>
  <si>
    <t>Финансовое обеспечение муниципальной услуги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</si>
  <si>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</si>
  <si>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</si>
  <si>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>расходы на оплату</t>
  </si>
  <si>
    <t>процент</t>
  </si>
  <si>
    <t xml:space="preserve">Выписки по л/с, платежные документы, форма по ОКУД 0503737 </t>
  </si>
  <si>
    <t>Выписки по л/с, платежные документы, форма по ОКУД 050373</t>
  </si>
  <si>
    <t>Выписки по л/с, платежные документы, форма по ОКУД 0503737</t>
  </si>
  <si>
    <t>Приказы о зачислении и комплектовании журналы учета работы учебных групп</t>
  </si>
  <si>
    <t>Протоколы соревнований, отчеты</t>
  </si>
  <si>
    <t>Приказы о зачислении и комплектовании журналы учета работы учебных групп, индивидуальные планы</t>
  </si>
  <si>
    <t>Приказы о зачислении и комплектовании журналы учета работы учебных групп, индивидуальные планы, протоколы соревнований, приказы на присвоение разрядов, званий</t>
  </si>
  <si>
    <t>Календарный план, протоколы соревнований, отчеты</t>
  </si>
  <si>
    <t>Главный  бухгалтер</t>
  </si>
  <si>
    <t>Поротоколы, отчеты соревнований</t>
  </si>
  <si>
    <r>
      <rPr>
        <sz val="8"/>
        <rFont val="Times New Roman"/>
        <family val="1"/>
      </rPr>
      <t>доля лиц прошедших спортивную подготовку на этапе
совершенствования спортивного мастерства и зачисленных на этап высшего сопртивного мастерства</t>
    </r>
    <r>
      <rPr>
        <sz val="12"/>
        <rFont val="Times New Roman"/>
        <family val="1"/>
      </rPr>
      <t xml:space="preserve">
</t>
    </r>
  </si>
  <si>
    <t>57307630</t>
  </si>
  <si>
    <t>муниципальное бюджетное учреждение дополнительного образования  "Детско-юношеская спортивная школа "Закамск" г. Перми</t>
  </si>
  <si>
    <t>Объем муниципальной услуги (в стоимостных показателях), включая сумму остатка субсидии отчетного года, (тыс.руб.)</t>
  </si>
  <si>
    <t>1. Субсидии на реализацию отдельных мероприятий 
муниципальных программ, ведомственных целевых   
программ, в том числе в разрезе наименований    
мероприятий</t>
  </si>
  <si>
    <t>Росляков Ю.Н.</t>
  </si>
  <si>
    <t xml:space="preserve"> Е.Л.Мелехина</t>
  </si>
  <si>
    <t>не принимали участие в соревнованиях всероссийского и международного уровней</t>
  </si>
  <si>
    <t>Портал "Оценка качества муниципальных услуг в Пермском крае", опрос</t>
  </si>
  <si>
    <t>Субсидии на выполнение муниипального задания</t>
  </si>
  <si>
    <r>
      <t xml:space="preserve"> </t>
    </r>
    <r>
      <rPr>
        <sz val="11"/>
        <rFont val="Times New Roman"/>
        <family val="1"/>
      </rPr>
      <t>тыс.рублей</t>
    </r>
  </si>
  <si>
    <t>тыс.рублей</t>
  </si>
  <si>
    <t>тыс.руб.</t>
  </si>
  <si>
    <t xml:space="preserve">обучающиеся за исключением обучающихся с ограниченными возможностями здоровья (ОВЗ) и детей-инвалидов
</t>
  </si>
  <si>
    <t>обучающиеся за исключением обучающихся с ограниченными возможностями здоровья (ОВЗ) и детей-инвалидов</t>
  </si>
  <si>
    <t>бокс</t>
  </si>
  <si>
    <t>обучающиеся за исключением обучающихся с ограниченными возможностями здоровья (ОВЗ) и детей-инвалидова</t>
  </si>
  <si>
    <t>дартс</t>
  </si>
  <si>
    <t>количество человеко-часов</t>
  </si>
  <si>
    <t>человеко-час</t>
  </si>
  <si>
    <t xml:space="preserve">Итого по объемным показателям ( человеко-час) </t>
  </si>
  <si>
    <t>Итого по объемным показателям( человек)</t>
  </si>
  <si>
    <t>Мероприятие 1                       п. 1.1.3.1.6. "Предоставление мер социальной поддержки педагогическим работникам организаций дополнительного образования в области физической культуры и спорта" - средства бюджета города Перми</t>
  </si>
  <si>
    <t>Мероприятие 2
п. 1.1.3.1.3 " Целевые субсидии учреждениям системы физической культуры и спорта на аренду имущественных комплексов- средства бюджета города Перми.</t>
  </si>
  <si>
    <t>Мероприятие 3
п. 1.1.3.1.4 "Целевая субсидия на взносы по капитальному ремонту многоквартирных домов-средства бюджета города Перми.</t>
  </si>
  <si>
    <t>Мероприятие 4
п. 1.1.1.2.2 "Ремонт и приведение в нормативное состояние муниципальных учреждений-средства бюджета города Перми.</t>
  </si>
  <si>
    <t xml:space="preserve">2. Субсидии на иные цели, определенные правовыми актами города Перми                             
и предусмотренные в бюджете города Перми на указанные цели, в том числе в разрезе наименований иных целей </t>
  </si>
  <si>
    <t>Субсидии на иные цели</t>
  </si>
  <si>
    <t>85.41.1</t>
  </si>
  <si>
    <t>не заняли призовых мест на  соревнованиях всероссийского и международного уровней</t>
  </si>
  <si>
    <t>тел.203-30-80</t>
  </si>
  <si>
    <t>Реализация дополнительных предпрофессиональных программ в области физической культуры и спорта спортивные единоборства: бокс, тренировочный этап (этап спортивной специализации)</t>
  </si>
  <si>
    <t>93.19</t>
  </si>
  <si>
    <t>Образование и наука</t>
  </si>
  <si>
    <t>Физическая культура и спорт</t>
  </si>
  <si>
    <t>доля детей, ставших победителями и призерами краевых,всероссийских и международных мероприятий</t>
  </si>
  <si>
    <t>Исполнитель:</t>
  </si>
  <si>
    <t>Заместитель директора по УВР</t>
  </si>
  <si>
    <t>Т.С.Кунгурова</t>
  </si>
  <si>
    <t>Реализация  дополнительных предпрофессиональных программ в области физической культуры и спорта: циклические, скоростно-силовые виды спорта и многоборья: лыжные гонки</t>
  </si>
  <si>
    <t>Приказы о зачислении и комплектовании журналы учета работы учебных групп.</t>
  </si>
  <si>
    <t xml:space="preserve"> журналы учета работы учебных групп</t>
  </si>
  <si>
    <t>"_15"___января___2018 г.</t>
  </si>
  <si>
    <t>"____"___________________2018 г.</t>
  </si>
  <si>
    <t>на 2018 год и плановый период 2019 и 2020 годов</t>
  </si>
  <si>
    <t>11Д42000301800101009100</t>
  </si>
  <si>
    <t>11Д42000301800201008100</t>
  </si>
  <si>
    <t>11Д42000302000101005100</t>
  </si>
  <si>
    <t>11Д42000302000201004100</t>
  </si>
  <si>
    <t xml:space="preserve">11Д42000300200101003100 </t>
  </si>
  <si>
    <t>11Д42000300200201002100</t>
  </si>
  <si>
    <t>11Д42000300100101005100</t>
  </si>
  <si>
    <t>11Д42000300100201004100</t>
  </si>
  <si>
    <t>11Д42000300200101003100</t>
  </si>
  <si>
    <t>11Д42000302100101003100</t>
  </si>
  <si>
    <t>30001000600000004006102</t>
  </si>
  <si>
    <t>30001000600000005005102</t>
  </si>
  <si>
    <t xml:space="preserve">30002002200000004005102 </t>
  </si>
  <si>
    <t>30002002200000005004102</t>
  </si>
  <si>
    <t>30038100000000000001100</t>
  </si>
  <si>
    <t>Обеспечение доступа к объектам спорта</t>
  </si>
  <si>
    <t>Обеспечение доступа к объектам спорта(Затраты на уплату налогов)</t>
  </si>
  <si>
    <t>Обеспечение доступа к объектам спорта- нормативные затраты нак содержание муниципального имущества</t>
  </si>
  <si>
    <t>Мероприятие 5
п. 1.2.1.1.1.10 "Оборудование муниципального бюджетного учреждения дополнительного образования "Детско-юношеская спортивная школа  "Закамск", лыжная база "Прикамье", ул. Агрономическая, 23  постановления  администрации города Перми от 19.12.2017 № 1151 "О внесении изменений в муниципальную программу "Социальная поддержка населения города Перми",</t>
  </si>
  <si>
    <t xml:space="preserve">Мероприятие 1
п. 10.3.13 "Обустройство детской спортивно-досуговой площадки на территории лыжной базы "Прикамье" МБУ ДО "ДЮСШ Закамск"
постановление администрации города Перми от 15.12.2017 № 1132 "О внесении изменений в постановление администрации города Перми от 27.01.2012 № 13-П "Об установлении и финансовом обеспечении расходных обязательств Пермского городского округа по мероприятиям, направленным на решение отдельных вопросов местного значения в микрорайонах на территории Пермского городского округа, на 2018-2020 годы" - средства бюджета города Перми </t>
  </si>
  <si>
    <t>от "_05__"_апреля _2018 г.</t>
  </si>
  <si>
    <t>В интересах общества</t>
  </si>
  <si>
    <t>Обеспечение доступа к объектам спорта -нормативные затраты на содержание муниципального имущества</t>
  </si>
  <si>
    <t>наличие обоснованных жалоб</t>
  </si>
  <si>
    <t xml:space="preserve">единица </t>
  </si>
  <si>
    <t>кв. метр</t>
  </si>
  <si>
    <t>Итого по финансовому обеспечению</t>
  </si>
  <si>
    <t>Итого по финансовому обеспечению муниципальных работ</t>
  </si>
  <si>
    <t>Итого по финансовому обеспечению муниципальных заданий, работ.</t>
  </si>
  <si>
    <t>Обеспечение доступа к объектам спорта-затраты на уплату налогов)</t>
  </si>
  <si>
    <t xml:space="preserve">по состоянию на 1 ИЮЛЯ  2018 года </t>
  </si>
  <si>
    <t>от "_06__"_июля _2018 г.</t>
  </si>
  <si>
    <t xml:space="preserve">42Д42000301800101009100 </t>
  </si>
  <si>
    <t xml:space="preserve">42Д42000301800201008100 </t>
  </si>
  <si>
    <t>55001000600000004006106</t>
  </si>
  <si>
    <t>55001000600000005005106</t>
  </si>
  <si>
    <t xml:space="preserve">42Д42000302000101005100 </t>
  </si>
  <si>
    <t xml:space="preserve">42Д42000302000201004100 </t>
  </si>
  <si>
    <t xml:space="preserve">42Д42000300200101003100 </t>
  </si>
  <si>
    <t xml:space="preserve">42Д42000300200201002100 </t>
  </si>
  <si>
    <t>42Д42000300100101005100</t>
  </si>
  <si>
    <t xml:space="preserve">42Д42000300100201004100 </t>
  </si>
  <si>
    <t xml:space="preserve">55002002200000003009100 </t>
  </si>
  <si>
    <t>55002002200000004008100</t>
  </si>
  <si>
    <t>42Д42000300200101003100</t>
  </si>
  <si>
    <t xml:space="preserve">42Д42000302100101003100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</si>
</sst>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right"/>
    </xf>
    <xf numFmtId="4" fontId="48" fillId="0" borderId="10" xfId="0" applyNumberFormat="1" applyFont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12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 wrapText="1"/>
    </xf>
    <xf numFmtId="0" fontId="48" fillId="35" borderId="10" xfId="0" applyFont="1" applyFill="1" applyBorder="1" applyAlignment="1">
      <alignment wrapText="1"/>
    </xf>
    <xf numFmtId="4" fontId="48" fillId="35" borderId="10" xfId="0" applyNumberFormat="1" applyFont="1" applyFill="1" applyBorder="1" applyAlignment="1">
      <alignment horizontal="center" vertical="center"/>
    </xf>
    <xf numFmtId="4" fontId="48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1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3" fontId="48" fillId="0" borderId="0" xfId="0" applyNumberFormat="1" applyFont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34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2" fillId="2" borderId="0" xfId="0" applyFont="1" applyFill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2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4"/>
  <sheetViews>
    <sheetView zoomScale="87" zoomScaleNormal="87" zoomScalePageLayoutView="0" workbookViewId="0" topLeftCell="A162">
      <selection activeCell="C161" sqref="C161:C163"/>
    </sheetView>
  </sheetViews>
  <sheetFormatPr defaultColWidth="9.140625" defaultRowHeight="15"/>
  <cols>
    <col min="1" max="1" width="36.28125" style="1" customWidth="1"/>
    <col min="2" max="2" width="21.00390625" style="1" customWidth="1"/>
    <col min="3" max="3" width="17.7109375" style="1" customWidth="1"/>
    <col min="4" max="4" width="18.00390625" style="1" customWidth="1"/>
    <col min="5" max="5" width="11.28125" style="1" customWidth="1"/>
    <col min="6" max="6" width="16.421875" style="1" customWidth="1"/>
    <col min="7" max="7" width="14.421875" style="1" customWidth="1"/>
    <col min="8" max="8" width="21.28125" style="1" customWidth="1"/>
    <col min="9" max="9" width="19.28125" style="1" customWidth="1"/>
    <col min="10" max="10" width="14.421875" style="1" customWidth="1"/>
    <col min="11" max="11" width="15.8515625" style="1" customWidth="1"/>
    <col min="12" max="16384" width="9.140625" style="1" customWidth="1"/>
  </cols>
  <sheetData>
    <row r="2" spans="1:9" ht="15.75">
      <c r="A2" s="41"/>
      <c r="B2" s="41"/>
      <c r="C2" s="41"/>
      <c r="D2" s="41"/>
      <c r="E2" s="41"/>
      <c r="F2" s="41"/>
      <c r="G2" s="85" t="s">
        <v>17</v>
      </c>
      <c r="H2" s="85"/>
      <c r="I2" s="85"/>
    </row>
    <row r="3" spans="1:9" ht="15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41"/>
      <c r="B4" s="41"/>
      <c r="C4" s="41"/>
      <c r="D4" s="41"/>
      <c r="E4" s="41"/>
      <c r="F4" s="41"/>
      <c r="G4" s="109" t="s">
        <v>98</v>
      </c>
      <c r="H4" s="109"/>
      <c r="I4" s="109"/>
    </row>
    <row r="5" spans="1:9" ht="30" customHeight="1">
      <c r="A5" s="41"/>
      <c r="B5" s="41"/>
      <c r="C5" s="41"/>
      <c r="D5" s="41"/>
      <c r="E5" s="41"/>
      <c r="F5" s="41"/>
      <c r="G5" s="41"/>
      <c r="H5" s="107" t="s">
        <v>18</v>
      </c>
      <c r="I5" s="107"/>
    </row>
    <row r="6" spans="1:9" ht="15.75">
      <c r="A6" s="41"/>
      <c r="B6" s="41"/>
      <c r="C6" s="41"/>
      <c r="D6" s="41"/>
      <c r="E6" s="41"/>
      <c r="F6" s="41"/>
      <c r="G6" s="41"/>
      <c r="H6" s="41"/>
      <c r="I6" s="41"/>
    </row>
    <row r="7" spans="1:9" ht="15.75">
      <c r="A7" s="41"/>
      <c r="B7" s="41"/>
      <c r="C7" s="41"/>
      <c r="D7" s="41"/>
      <c r="E7" s="41"/>
      <c r="F7" s="41"/>
      <c r="G7" s="41" t="s">
        <v>136</v>
      </c>
      <c r="H7" s="41"/>
      <c r="I7" s="41"/>
    </row>
    <row r="8" spans="1:9" ht="15.75">
      <c r="A8" s="41"/>
      <c r="B8" s="41"/>
      <c r="C8" s="41"/>
      <c r="D8" s="41"/>
      <c r="E8" s="41"/>
      <c r="F8" s="41"/>
      <c r="G8" s="41"/>
      <c r="H8" s="41"/>
      <c r="I8" s="41"/>
    </row>
    <row r="9" spans="1:9" ht="15.75">
      <c r="A9" s="41"/>
      <c r="B9" s="41"/>
      <c r="C9" s="41"/>
      <c r="D9" s="41"/>
      <c r="E9" s="41"/>
      <c r="F9" s="41"/>
      <c r="G9" s="41"/>
      <c r="H9" s="41"/>
      <c r="I9" s="41"/>
    </row>
    <row r="10" spans="1:9" s="6" customFormat="1" ht="15.75">
      <c r="A10" s="108" t="s">
        <v>19</v>
      </c>
      <c r="B10" s="108"/>
      <c r="C10" s="108"/>
      <c r="D10" s="108"/>
      <c r="E10" s="108"/>
      <c r="F10" s="108"/>
      <c r="G10" s="108"/>
      <c r="H10" s="108"/>
      <c r="I10" s="108"/>
    </row>
    <row r="11" spans="1:9" s="6" customFormat="1" ht="15.75">
      <c r="A11" s="108" t="s">
        <v>137</v>
      </c>
      <c r="B11" s="108"/>
      <c r="C11" s="108"/>
      <c r="D11" s="108"/>
      <c r="E11" s="108"/>
      <c r="F11" s="108"/>
      <c r="G11" s="108"/>
      <c r="H11" s="108"/>
      <c r="I11" s="108"/>
    </row>
    <row r="12" spans="1:9" ht="15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5.75">
      <c r="A13" s="82" t="s">
        <v>169</v>
      </c>
      <c r="B13" s="82"/>
      <c r="C13" s="82"/>
      <c r="D13" s="82"/>
      <c r="E13" s="82"/>
      <c r="F13" s="82"/>
      <c r="G13" s="82"/>
      <c r="H13" s="82"/>
      <c r="I13" s="82"/>
    </row>
    <row r="14" spans="1:9" ht="15.7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5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5.75">
      <c r="A16" s="85" t="s">
        <v>20</v>
      </c>
      <c r="B16" s="85"/>
      <c r="C16" s="85"/>
      <c r="D16" s="85"/>
      <c r="E16" s="85"/>
      <c r="F16" s="85"/>
      <c r="G16" s="43"/>
      <c r="H16" s="44"/>
      <c r="I16" s="45" t="s">
        <v>21</v>
      </c>
    </row>
    <row r="17" spans="1:9" ht="22.5" customHeight="1">
      <c r="A17" s="110" t="s">
        <v>95</v>
      </c>
      <c r="B17" s="111"/>
      <c r="C17" s="111"/>
      <c r="D17" s="111"/>
      <c r="E17" s="111"/>
      <c r="F17" s="111"/>
      <c r="G17" s="41"/>
      <c r="H17" s="37" t="s">
        <v>22</v>
      </c>
      <c r="I17" s="37"/>
    </row>
    <row r="18" spans="1:9" ht="15.75">
      <c r="A18" s="111"/>
      <c r="B18" s="111"/>
      <c r="C18" s="111"/>
      <c r="D18" s="111"/>
      <c r="E18" s="111"/>
      <c r="F18" s="111"/>
      <c r="G18" s="41"/>
      <c r="H18" s="37" t="s">
        <v>23</v>
      </c>
      <c r="I18" s="46">
        <v>43191</v>
      </c>
    </row>
    <row r="19" spans="1:9" ht="15.75">
      <c r="A19" s="111"/>
      <c r="B19" s="111"/>
      <c r="C19" s="111"/>
      <c r="D19" s="111"/>
      <c r="E19" s="111"/>
      <c r="F19" s="111"/>
      <c r="G19" s="41"/>
      <c r="H19" s="37" t="s">
        <v>24</v>
      </c>
      <c r="I19" s="47" t="s">
        <v>94</v>
      </c>
    </row>
    <row r="20" spans="1:9" ht="15.75">
      <c r="A20" s="85" t="s">
        <v>25</v>
      </c>
      <c r="B20" s="85"/>
      <c r="C20" s="85"/>
      <c r="D20" s="85"/>
      <c r="E20" s="85"/>
      <c r="F20" s="85"/>
      <c r="G20" s="41"/>
      <c r="H20" s="37"/>
      <c r="I20" s="37"/>
    </row>
    <row r="21" spans="1:9" ht="15.75">
      <c r="A21" s="86" t="s">
        <v>126</v>
      </c>
      <c r="B21" s="86"/>
      <c r="C21" s="86"/>
      <c r="D21" s="86"/>
      <c r="E21" s="86"/>
      <c r="F21" s="86"/>
      <c r="G21" s="41"/>
      <c r="H21" s="37" t="s">
        <v>26</v>
      </c>
      <c r="I21" s="45" t="s">
        <v>121</v>
      </c>
    </row>
    <row r="22" spans="1:9" ht="15.75">
      <c r="A22" s="86" t="s">
        <v>127</v>
      </c>
      <c r="B22" s="86"/>
      <c r="C22" s="86"/>
      <c r="D22" s="86"/>
      <c r="E22" s="86"/>
      <c r="F22" s="86"/>
      <c r="G22" s="41"/>
      <c r="H22" s="37" t="s">
        <v>26</v>
      </c>
      <c r="I22" s="45" t="s">
        <v>125</v>
      </c>
    </row>
    <row r="23" spans="1:9" ht="15.75">
      <c r="A23" s="41"/>
      <c r="B23" s="41"/>
      <c r="C23" s="41"/>
      <c r="D23" s="41" t="s">
        <v>55</v>
      </c>
      <c r="E23" s="41"/>
      <c r="F23" s="41"/>
      <c r="G23" s="41"/>
      <c r="H23" s="41"/>
      <c r="I23" s="41"/>
    </row>
    <row r="24" spans="1:9" ht="15.75">
      <c r="A24" s="85" t="s">
        <v>27</v>
      </c>
      <c r="B24" s="85"/>
      <c r="C24" s="85"/>
      <c r="D24" s="85"/>
      <c r="E24" s="85"/>
      <c r="F24" s="85"/>
      <c r="G24" s="41"/>
      <c r="H24" s="41"/>
      <c r="I24" s="41"/>
    </row>
    <row r="25" spans="1:9" ht="15.75">
      <c r="A25" s="86" t="s">
        <v>28</v>
      </c>
      <c r="B25" s="86"/>
      <c r="C25" s="86"/>
      <c r="D25" s="86"/>
      <c r="E25" s="86"/>
      <c r="F25" s="86"/>
      <c r="G25" s="86"/>
      <c r="H25" s="86"/>
      <c r="I25" s="86"/>
    </row>
    <row r="26" spans="1:9" ht="15.75">
      <c r="A26" s="41"/>
      <c r="B26" s="41"/>
      <c r="C26" s="41"/>
      <c r="D26" s="41"/>
      <c r="E26" s="41"/>
      <c r="F26" s="41"/>
      <c r="G26" s="41"/>
      <c r="H26" s="41"/>
      <c r="I26" s="41"/>
    </row>
    <row r="27" spans="1:12" ht="15.75">
      <c r="A27" s="85" t="s">
        <v>30</v>
      </c>
      <c r="B27" s="85"/>
      <c r="C27" s="85"/>
      <c r="D27" s="85"/>
      <c r="E27" s="85"/>
      <c r="F27" s="85"/>
      <c r="G27" s="41"/>
      <c r="H27" s="41"/>
      <c r="I27" s="41"/>
      <c r="L27" s="1" t="s">
        <v>55</v>
      </c>
    </row>
    <row r="28" spans="1:9" ht="15.75">
      <c r="A28" s="86" t="s">
        <v>31</v>
      </c>
      <c r="B28" s="86"/>
      <c r="C28" s="86"/>
      <c r="D28" s="86"/>
      <c r="E28" s="86"/>
      <c r="F28" s="86"/>
      <c r="G28" s="41"/>
      <c r="H28" s="41"/>
      <c r="I28" s="41"/>
    </row>
    <row r="29" spans="1:9" ht="15.75">
      <c r="A29" s="63"/>
      <c r="B29" s="63"/>
      <c r="C29" s="63"/>
      <c r="D29" s="63"/>
      <c r="E29" s="63"/>
      <c r="F29" s="63"/>
      <c r="G29" s="41"/>
      <c r="H29" s="41"/>
      <c r="I29" s="41"/>
    </row>
    <row r="30" spans="1:9" ht="15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5.75">
      <c r="A31" s="82" t="s">
        <v>13</v>
      </c>
      <c r="B31" s="82"/>
      <c r="C31" s="82"/>
      <c r="D31" s="82"/>
      <c r="E31" s="82"/>
      <c r="F31" s="82"/>
      <c r="G31" s="82"/>
      <c r="H31" s="82"/>
      <c r="I31" s="82"/>
    </row>
    <row r="32" spans="1:9" ht="15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5.7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5.75">
      <c r="A34" s="41"/>
      <c r="B34" s="41"/>
      <c r="C34" s="41"/>
      <c r="D34" s="41"/>
      <c r="E34" s="41"/>
      <c r="F34" s="41"/>
      <c r="G34" s="41"/>
      <c r="H34" s="41"/>
      <c r="I34" s="48" t="s">
        <v>105</v>
      </c>
    </row>
    <row r="35" spans="1:16" ht="102.75" customHeight="1">
      <c r="A35" s="28" t="s">
        <v>0</v>
      </c>
      <c r="B35" s="28" t="s">
        <v>1</v>
      </c>
      <c r="C35" s="28" t="s">
        <v>2</v>
      </c>
      <c r="D35" s="28" t="s">
        <v>3</v>
      </c>
      <c r="E35" s="28" t="s">
        <v>4</v>
      </c>
      <c r="F35" s="28" t="s">
        <v>5</v>
      </c>
      <c r="G35" s="28" t="s">
        <v>6</v>
      </c>
      <c r="H35" s="28" t="s">
        <v>7</v>
      </c>
      <c r="I35" s="28" t="s">
        <v>8</v>
      </c>
      <c r="J35" s="2"/>
      <c r="K35" s="2"/>
      <c r="L35" s="2"/>
      <c r="M35" s="2"/>
      <c r="N35" s="2"/>
      <c r="O35" s="2"/>
      <c r="P35" s="2"/>
    </row>
    <row r="36" spans="1:16" ht="15.75">
      <c r="A36" s="94" t="s">
        <v>170</v>
      </c>
      <c r="B36" s="94" t="s">
        <v>56</v>
      </c>
      <c r="C36" s="79" t="s">
        <v>9</v>
      </c>
      <c r="D36" s="80"/>
      <c r="E36" s="80"/>
      <c r="F36" s="80"/>
      <c r="G36" s="80"/>
      <c r="H36" s="80"/>
      <c r="I36" s="81"/>
      <c r="J36" s="2"/>
      <c r="K36" s="2"/>
      <c r="L36" s="2"/>
      <c r="M36" s="2"/>
      <c r="N36" s="2"/>
      <c r="O36" s="2"/>
      <c r="P36" s="2"/>
    </row>
    <row r="37" spans="1:16" ht="105" customHeight="1">
      <c r="A37" s="95"/>
      <c r="B37" s="95"/>
      <c r="C37" s="21" t="s">
        <v>106</v>
      </c>
      <c r="D37" s="28" t="s">
        <v>111</v>
      </c>
      <c r="E37" s="28" t="s">
        <v>112</v>
      </c>
      <c r="F37" s="68">
        <v>34423</v>
      </c>
      <c r="G37" s="68">
        <f>F37/42*26</f>
        <v>21309.47619047619</v>
      </c>
      <c r="H37" s="28">
        <f>F37-G37</f>
        <v>13113.52380952381</v>
      </c>
      <c r="I37" s="21" t="s">
        <v>133</v>
      </c>
      <c r="J37" s="2"/>
      <c r="K37" s="67"/>
      <c r="L37" s="2"/>
      <c r="M37" s="2"/>
      <c r="N37" s="2"/>
      <c r="O37" s="2"/>
      <c r="P37" s="2"/>
    </row>
    <row r="38" spans="1:16" ht="15.75">
      <c r="A38" s="95"/>
      <c r="B38" s="95"/>
      <c r="C38" s="79" t="s">
        <v>96</v>
      </c>
      <c r="D38" s="80"/>
      <c r="E38" s="80"/>
      <c r="F38" s="80"/>
      <c r="G38" s="80"/>
      <c r="H38" s="80"/>
      <c r="I38" s="81"/>
      <c r="J38" s="2"/>
      <c r="K38" s="2"/>
      <c r="L38" s="2"/>
      <c r="M38" s="2"/>
      <c r="N38" s="2"/>
      <c r="O38" s="2"/>
      <c r="P38" s="2"/>
    </row>
    <row r="39" spans="1:16" ht="78.75">
      <c r="A39" s="95"/>
      <c r="B39" s="95"/>
      <c r="C39" s="21" t="s">
        <v>107</v>
      </c>
      <c r="D39" s="21" t="s">
        <v>78</v>
      </c>
      <c r="E39" s="28" t="s">
        <v>104</v>
      </c>
      <c r="F39" s="28">
        <v>1482.25</v>
      </c>
      <c r="G39" s="28">
        <v>812.71</v>
      </c>
      <c r="H39" s="28"/>
      <c r="I39" s="28" t="s">
        <v>83</v>
      </c>
      <c r="J39" s="2"/>
      <c r="K39" s="2"/>
      <c r="L39" s="2"/>
      <c r="M39" s="2"/>
      <c r="N39" s="2"/>
      <c r="O39" s="2"/>
      <c r="P39" s="2"/>
    </row>
    <row r="40" spans="1:16" ht="16.5" thickBot="1">
      <c r="A40" s="95"/>
      <c r="B40" s="95"/>
      <c r="C40" s="79" t="s">
        <v>10</v>
      </c>
      <c r="D40" s="80"/>
      <c r="E40" s="80"/>
      <c r="F40" s="80"/>
      <c r="G40" s="80"/>
      <c r="H40" s="80"/>
      <c r="I40" s="81"/>
      <c r="J40" s="2"/>
      <c r="K40" s="2"/>
      <c r="L40" s="2"/>
      <c r="M40" s="2"/>
      <c r="N40" s="2"/>
      <c r="O40" s="2"/>
      <c r="P40" s="2"/>
    </row>
    <row r="41" spans="1:16" ht="53.25" thickBot="1">
      <c r="A41" s="95"/>
      <c r="B41" s="95"/>
      <c r="C41" s="89" t="s">
        <v>107</v>
      </c>
      <c r="D41" s="17" t="s">
        <v>75</v>
      </c>
      <c r="E41" s="18" t="s">
        <v>82</v>
      </c>
      <c r="F41" s="19">
        <v>75</v>
      </c>
      <c r="G41" s="18">
        <v>75</v>
      </c>
      <c r="H41" s="20"/>
      <c r="I41" s="21" t="s">
        <v>86</v>
      </c>
      <c r="J41" s="2"/>
      <c r="K41" s="2"/>
      <c r="L41" s="2"/>
      <c r="M41" s="2"/>
      <c r="N41" s="2"/>
      <c r="O41" s="2"/>
      <c r="P41" s="2"/>
    </row>
    <row r="42" spans="1:16" ht="53.25" thickBot="1">
      <c r="A42" s="95"/>
      <c r="B42" s="95"/>
      <c r="C42" s="90"/>
      <c r="D42" s="22" t="s">
        <v>128</v>
      </c>
      <c r="E42" s="18" t="s">
        <v>82</v>
      </c>
      <c r="F42" s="23">
        <v>0</v>
      </c>
      <c r="G42" s="18">
        <v>0</v>
      </c>
      <c r="H42" s="24"/>
      <c r="I42" s="25" t="s">
        <v>87</v>
      </c>
      <c r="J42" s="2"/>
      <c r="K42" s="2"/>
      <c r="L42" s="2"/>
      <c r="M42" s="2"/>
      <c r="N42" s="2"/>
      <c r="O42" s="2"/>
      <c r="P42" s="2"/>
    </row>
    <row r="43" spans="1:16" ht="63.75" customHeight="1" thickBot="1">
      <c r="A43" s="95"/>
      <c r="B43" s="95"/>
      <c r="C43" s="91"/>
      <c r="D43" s="22" t="s">
        <v>76</v>
      </c>
      <c r="E43" s="18" t="s">
        <v>82</v>
      </c>
      <c r="F43" s="26">
        <v>70</v>
      </c>
      <c r="G43" s="27">
        <v>70</v>
      </c>
      <c r="H43" s="28"/>
      <c r="I43" s="29" t="s">
        <v>101</v>
      </c>
      <c r="J43" s="2"/>
      <c r="K43" s="2"/>
      <c r="L43" s="2"/>
      <c r="M43" s="2"/>
      <c r="N43" s="2"/>
      <c r="O43" s="2"/>
      <c r="P43" s="2"/>
    </row>
    <row r="44" spans="1:16" ht="15.75">
      <c r="A44" s="94" t="s">
        <v>171</v>
      </c>
      <c r="B44" s="94" t="s">
        <v>124</v>
      </c>
      <c r="C44" s="79" t="s">
        <v>9</v>
      </c>
      <c r="D44" s="80"/>
      <c r="E44" s="80"/>
      <c r="F44" s="80"/>
      <c r="G44" s="80"/>
      <c r="H44" s="80"/>
      <c r="I44" s="81"/>
      <c r="J44" s="2"/>
      <c r="K44" s="2"/>
      <c r="L44" s="2"/>
      <c r="M44" s="2"/>
      <c r="N44" s="2"/>
      <c r="O44" s="2"/>
      <c r="P44" s="2"/>
    </row>
    <row r="45" spans="1:16" ht="101.25" customHeight="1">
      <c r="A45" s="95"/>
      <c r="B45" s="95"/>
      <c r="C45" s="21" t="s">
        <v>106</v>
      </c>
      <c r="D45" s="28" t="s">
        <v>111</v>
      </c>
      <c r="E45" s="28" t="s">
        <v>112</v>
      </c>
      <c r="F45" s="68">
        <v>19636</v>
      </c>
      <c r="G45" s="28">
        <f>F45/42*23</f>
        <v>10753.047619047618</v>
      </c>
      <c r="H45" s="28">
        <f>F45-G45</f>
        <v>8882.952380952382</v>
      </c>
      <c r="I45" s="21" t="s">
        <v>86</v>
      </c>
      <c r="J45" s="2"/>
      <c r="K45" s="2"/>
      <c r="L45" s="2"/>
      <c r="M45" s="2"/>
      <c r="N45" s="2"/>
      <c r="O45" s="2"/>
      <c r="P45" s="2"/>
    </row>
    <row r="46" spans="1:16" ht="15.75">
      <c r="A46" s="95"/>
      <c r="B46" s="95"/>
      <c r="C46" s="79" t="s">
        <v>96</v>
      </c>
      <c r="D46" s="80"/>
      <c r="E46" s="80"/>
      <c r="F46" s="80"/>
      <c r="G46" s="80"/>
      <c r="H46" s="80"/>
      <c r="I46" s="81"/>
      <c r="J46" s="2"/>
      <c r="K46" s="2"/>
      <c r="L46" s="2"/>
      <c r="M46" s="2"/>
      <c r="N46" s="2"/>
      <c r="O46" s="2"/>
      <c r="P46" s="2"/>
    </row>
    <row r="47" spans="1:16" ht="78.75">
      <c r="A47" s="95"/>
      <c r="B47" s="95"/>
      <c r="C47" s="21" t="s">
        <v>107</v>
      </c>
      <c r="D47" s="21" t="s">
        <v>78</v>
      </c>
      <c r="E47" s="28" t="s">
        <v>103</v>
      </c>
      <c r="F47" s="28">
        <v>1302.26</v>
      </c>
      <c r="G47" s="28">
        <v>710.93</v>
      </c>
      <c r="H47" s="28"/>
      <c r="I47" s="28" t="s">
        <v>83</v>
      </c>
      <c r="J47" s="2"/>
      <c r="K47" s="2"/>
      <c r="L47" s="2"/>
      <c r="M47" s="2"/>
      <c r="N47" s="2"/>
      <c r="O47" s="2"/>
      <c r="P47" s="2"/>
    </row>
    <row r="48" spans="1:16" ht="16.5" thickBot="1">
      <c r="A48" s="95"/>
      <c r="B48" s="95"/>
      <c r="C48" s="79" t="s">
        <v>10</v>
      </c>
      <c r="D48" s="80"/>
      <c r="E48" s="80"/>
      <c r="F48" s="80"/>
      <c r="G48" s="80"/>
      <c r="H48" s="80"/>
      <c r="I48" s="81"/>
      <c r="J48" s="2"/>
      <c r="K48" s="2"/>
      <c r="L48" s="2"/>
      <c r="M48" s="2"/>
      <c r="N48" s="2"/>
      <c r="O48" s="2"/>
      <c r="P48" s="2"/>
    </row>
    <row r="49" spans="1:16" ht="52.5" customHeight="1" thickBot="1">
      <c r="A49" s="95"/>
      <c r="B49" s="95"/>
      <c r="C49" s="89" t="s">
        <v>109</v>
      </c>
      <c r="D49" s="17" t="s">
        <v>75</v>
      </c>
      <c r="E49" s="18" t="s">
        <v>82</v>
      </c>
      <c r="F49" s="30">
        <v>75</v>
      </c>
      <c r="G49" s="20">
        <v>75</v>
      </c>
      <c r="H49" s="20"/>
      <c r="I49" s="21" t="s">
        <v>86</v>
      </c>
      <c r="J49" s="2"/>
      <c r="K49" s="2"/>
      <c r="L49" s="2"/>
      <c r="M49" s="2"/>
      <c r="N49" s="2"/>
      <c r="O49" s="2"/>
      <c r="P49" s="2"/>
    </row>
    <row r="50" spans="1:16" ht="53.25" thickBot="1">
      <c r="A50" s="95"/>
      <c r="B50" s="95"/>
      <c r="C50" s="90"/>
      <c r="D50" s="22" t="s">
        <v>128</v>
      </c>
      <c r="E50" s="18" t="s">
        <v>82</v>
      </c>
      <c r="F50" s="31">
        <v>5</v>
      </c>
      <c r="G50" s="20">
        <v>5</v>
      </c>
      <c r="H50" s="24"/>
      <c r="I50" s="25" t="s">
        <v>87</v>
      </c>
      <c r="J50" s="2"/>
      <c r="K50" s="2"/>
      <c r="L50" s="2"/>
      <c r="M50" s="2"/>
      <c r="N50" s="2"/>
      <c r="O50" s="2"/>
      <c r="P50" s="2"/>
    </row>
    <row r="51" spans="1:16" ht="68.25" customHeight="1" thickBot="1">
      <c r="A51" s="95"/>
      <c r="B51" s="113"/>
      <c r="C51" s="90"/>
      <c r="D51" s="22" t="s">
        <v>76</v>
      </c>
      <c r="E51" s="18" t="s">
        <v>82</v>
      </c>
      <c r="F51" s="39">
        <v>70</v>
      </c>
      <c r="G51" s="27">
        <v>70</v>
      </c>
      <c r="H51" s="28"/>
      <c r="I51" s="29" t="s">
        <v>101</v>
      </c>
      <c r="J51" s="2"/>
      <c r="K51" s="2"/>
      <c r="L51" s="2"/>
      <c r="M51" s="2"/>
      <c r="N51" s="2"/>
      <c r="O51" s="2"/>
      <c r="P51" s="2"/>
    </row>
    <row r="52" spans="1:16" ht="15.75">
      <c r="A52" s="103" t="s">
        <v>172</v>
      </c>
      <c r="B52" s="94" t="s">
        <v>64</v>
      </c>
      <c r="C52" s="79" t="s">
        <v>9</v>
      </c>
      <c r="D52" s="80"/>
      <c r="E52" s="80"/>
      <c r="F52" s="80"/>
      <c r="G52" s="80"/>
      <c r="H52" s="80"/>
      <c r="I52" s="81"/>
      <c r="J52" s="2"/>
      <c r="K52" s="2"/>
      <c r="L52" s="2"/>
      <c r="M52" s="2"/>
      <c r="N52" s="2"/>
      <c r="O52" s="2"/>
      <c r="P52" s="2"/>
    </row>
    <row r="53" spans="1:16" ht="76.5" customHeight="1">
      <c r="A53" s="104"/>
      <c r="B53" s="95"/>
      <c r="C53" s="21" t="s">
        <v>108</v>
      </c>
      <c r="D53" s="21" t="s">
        <v>71</v>
      </c>
      <c r="E53" s="28" t="s">
        <v>72</v>
      </c>
      <c r="F53" s="28">
        <v>6</v>
      </c>
      <c r="G53" s="28">
        <v>6</v>
      </c>
      <c r="H53" s="28"/>
      <c r="I53" s="21" t="s">
        <v>88</v>
      </c>
      <c r="J53" s="2"/>
      <c r="K53" s="2"/>
      <c r="L53" s="2"/>
      <c r="M53" s="2"/>
      <c r="N53" s="2"/>
      <c r="O53" s="2"/>
      <c r="P53" s="2"/>
    </row>
    <row r="54" spans="1:16" ht="15.75">
      <c r="A54" s="104"/>
      <c r="B54" s="95"/>
      <c r="C54" s="79" t="s">
        <v>96</v>
      </c>
      <c r="D54" s="80"/>
      <c r="E54" s="80"/>
      <c r="F54" s="80"/>
      <c r="G54" s="80"/>
      <c r="H54" s="80"/>
      <c r="I54" s="81"/>
      <c r="J54" s="2"/>
      <c r="K54" s="2"/>
      <c r="L54" s="2"/>
      <c r="M54" s="2"/>
      <c r="N54" s="2"/>
      <c r="O54" s="2"/>
      <c r="P54" s="2"/>
    </row>
    <row r="55" spans="1:16" ht="63">
      <c r="A55" s="104"/>
      <c r="B55" s="95"/>
      <c r="C55" s="21" t="s">
        <v>108</v>
      </c>
      <c r="D55" s="21" t="s">
        <v>78</v>
      </c>
      <c r="E55" s="28" t="s">
        <v>104</v>
      </c>
      <c r="F55" s="28">
        <v>475.42</v>
      </c>
      <c r="G55" s="28">
        <v>208.61</v>
      </c>
      <c r="H55" s="28"/>
      <c r="I55" s="28" t="s">
        <v>83</v>
      </c>
      <c r="J55" s="2"/>
      <c r="K55" s="2"/>
      <c r="L55" s="2"/>
      <c r="M55" s="2"/>
      <c r="N55" s="2"/>
      <c r="O55" s="2"/>
      <c r="P55" s="2"/>
    </row>
    <row r="56" spans="1:16" ht="15.75">
      <c r="A56" s="104"/>
      <c r="B56" s="95"/>
      <c r="C56" s="79" t="s">
        <v>10</v>
      </c>
      <c r="D56" s="80"/>
      <c r="E56" s="80"/>
      <c r="F56" s="80"/>
      <c r="G56" s="80"/>
      <c r="H56" s="80"/>
      <c r="I56" s="81"/>
      <c r="J56" s="2"/>
      <c r="K56" s="2"/>
      <c r="L56" s="2"/>
      <c r="M56" s="2"/>
      <c r="N56" s="2"/>
      <c r="O56" s="2"/>
      <c r="P56" s="2"/>
    </row>
    <row r="57" spans="1:16" ht="128.25" customHeight="1">
      <c r="A57" s="104"/>
      <c r="B57" s="95"/>
      <c r="C57" s="28" t="s">
        <v>108</v>
      </c>
      <c r="D57" s="32" t="s">
        <v>77</v>
      </c>
      <c r="E57" s="28" t="s">
        <v>82</v>
      </c>
      <c r="F57" s="28">
        <v>5</v>
      </c>
      <c r="G57" s="28">
        <v>5</v>
      </c>
      <c r="H57" s="21"/>
      <c r="I57" s="21" t="s">
        <v>88</v>
      </c>
      <c r="J57" s="2"/>
      <c r="K57" s="2"/>
      <c r="L57" s="2"/>
      <c r="M57" s="2"/>
      <c r="N57" s="2"/>
      <c r="O57" s="2"/>
      <c r="P57" s="2"/>
    </row>
    <row r="58" spans="1:16" ht="15.75">
      <c r="A58" s="103" t="s">
        <v>173</v>
      </c>
      <c r="B58" s="94" t="s">
        <v>74</v>
      </c>
      <c r="C58" s="79" t="s">
        <v>9</v>
      </c>
      <c r="D58" s="80"/>
      <c r="E58" s="80"/>
      <c r="F58" s="80"/>
      <c r="G58" s="80"/>
      <c r="H58" s="80"/>
      <c r="I58" s="81"/>
      <c r="J58" s="2"/>
      <c r="K58" s="2"/>
      <c r="L58" s="2"/>
      <c r="M58" s="2"/>
      <c r="N58" s="2"/>
      <c r="O58" s="2"/>
      <c r="P58" s="2"/>
    </row>
    <row r="59" spans="1:16" ht="89.25" customHeight="1">
      <c r="A59" s="104"/>
      <c r="B59" s="95"/>
      <c r="C59" s="28" t="s">
        <v>108</v>
      </c>
      <c r="D59" s="33" t="s">
        <v>71</v>
      </c>
      <c r="E59" s="28" t="s">
        <v>72</v>
      </c>
      <c r="F59" s="28">
        <v>1</v>
      </c>
      <c r="G59" s="28">
        <v>1</v>
      </c>
      <c r="H59" s="28"/>
      <c r="I59" s="21" t="s">
        <v>88</v>
      </c>
      <c r="J59" s="2"/>
      <c r="K59" s="2"/>
      <c r="L59" s="2"/>
      <c r="M59" s="2"/>
      <c r="N59" s="2"/>
      <c r="O59" s="2"/>
      <c r="P59" s="2"/>
    </row>
    <row r="60" spans="1:16" ht="15.75">
      <c r="A60" s="104"/>
      <c r="B60" s="95"/>
      <c r="C60" s="79" t="s">
        <v>96</v>
      </c>
      <c r="D60" s="80"/>
      <c r="E60" s="80"/>
      <c r="F60" s="80"/>
      <c r="G60" s="80"/>
      <c r="H60" s="80"/>
      <c r="I60" s="81"/>
      <c r="J60" s="2"/>
      <c r="K60" s="2"/>
      <c r="L60" s="2"/>
      <c r="M60" s="2"/>
      <c r="N60" s="2"/>
      <c r="O60" s="2"/>
      <c r="P60" s="2"/>
    </row>
    <row r="61" spans="1:16" ht="68.25" customHeight="1">
      <c r="A61" s="104"/>
      <c r="B61" s="95"/>
      <c r="C61" s="28" t="s">
        <v>108</v>
      </c>
      <c r="D61" s="21" t="s">
        <v>78</v>
      </c>
      <c r="E61" s="28" t="s">
        <v>73</v>
      </c>
      <c r="F61" s="28">
        <v>113.33</v>
      </c>
      <c r="G61" s="28">
        <v>49.73</v>
      </c>
      <c r="H61" s="28"/>
      <c r="I61" s="28" t="s">
        <v>85</v>
      </c>
      <c r="J61" s="2"/>
      <c r="K61" s="2"/>
      <c r="L61" s="2"/>
      <c r="M61" s="2"/>
      <c r="N61" s="2"/>
      <c r="O61" s="2"/>
      <c r="P61" s="2"/>
    </row>
    <row r="62" spans="1:16" ht="15.75">
      <c r="A62" s="104"/>
      <c r="B62" s="95"/>
      <c r="C62" s="79" t="s">
        <v>10</v>
      </c>
      <c r="D62" s="80"/>
      <c r="E62" s="80"/>
      <c r="F62" s="80"/>
      <c r="G62" s="80"/>
      <c r="H62" s="80"/>
      <c r="I62" s="81"/>
      <c r="J62" s="2"/>
      <c r="K62" s="2"/>
      <c r="L62" s="2"/>
      <c r="M62" s="2"/>
      <c r="N62" s="2"/>
      <c r="O62" s="2"/>
      <c r="P62" s="2"/>
    </row>
    <row r="63" spans="1:16" ht="123.75">
      <c r="A63" s="104"/>
      <c r="B63" s="95"/>
      <c r="C63" s="28" t="s">
        <v>108</v>
      </c>
      <c r="D63" s="21" t="s">
        <v>79</v>
      </c>
      <c r="E63" s="28" t="s">
        <v>82</v>
      </c>
      <c r="F63" s="28">
        <v>100</v>
      </c>
      <c r="G63" s="28">
        <v>100</v>
      </c>
      <c r="H63" s="28"/>
      <c r="I63" s="21" t="s">
        <v>89</v>
      </c>
      <c r="J63" s="2"/>
      <c r="K63" s="2"/>
      <c r="L63" s="2"/>
      <c r="M63" s="2"/>
      <c r="N63" s="2"/>
      <c r="O63" s="2"/>
      <c r="P63" s="2"/>
    </row>
    <row r="64" spans="1:16" ht="15.75">
      <c r="A64" s="103" t="s">
        <v>174</v>
      </c>
      <c r="B64" s="94" t="s">
        <v>58</v>
      </c>
      <c r="C64" s="79" t="s">
        <v>9</v>
      </c>
      <c r="D64" s="80"/>
      <c r="E64" s="80"/>
      <c r="F64" s="80"/>
      <c r="G64" s="80"/>
      <c r="H64" s="80"/>
      <c r="I64" s="81"/>
      <c r="J64" s="2"/>
      <c r="K64" s="2"/>
      <c r="L64" s="2"/>
      <c r="M64" s="2"/>
      <c r="N64" s="2"/>
      <c r="O64" s="2"/>
      <c r="P64" s="2"/>
    </row>
    <row r="65" spans="1:16" ht="78.75">
      <c r="A65" s="104"/>
      <c r="B65" s="95"/>
      <c r="C65" s="21" t="s">
        <v>107</v>
      </c>
      <c r="D65" s="28" t="s">
        <v>111</v>
      </c>
      <c r="E65" s="28" t="s">
        <v>112</v>
      </c>
      <c r="F65" s="68">
        <v>7560</v>
      </c>
      <c r="G65" s="28">
        <f>F65/42*13</f>
        <v>2340</v>
      </c>
      <c r="H65" s="28"/>
      <c r="I65" s="21" t="s">
        <v>86</v>
      </c>
      <c r="J65" s="2"/>
      <c r="K65" s="2"/>
      <c r="L65" s="2"/>
      <c r="M65" s="2"/>
      <c r="N65" s="2"/>
      <c r="O65" s="2"/>
      <c r="P65" s="2"/>
    </row>
    <row r="66" spans="1:16" ht="15.75">
      <c r="A66" s="104"/>
      <c r="B66" s="95"/>
      <c r="C66" s="79" t="s">
        <v>96</v>
      </c>
      <c r="D66" s="80"/>
      <c r="E66" s="80"/>
      <c r="F66" s="80"/>
      <c r="G66" s="80"/>
      <c r="H66" s="80"/>
      <c r="I66" s="81"/>
      <c r="J66" s="2"/>
      <c r="K66" s="2"/>
      <c r="L66" s="2"/>
      <c r="M66" s="2"/>
      <c r="N66" s="2"/>
      <c r="O66" s="2"/>
      <c r="P66" s="2"/>
    </row>
    <row r="67" spans="1:16" ht="78.75">
      <c r="A67" s="104"/>
      <c r="B67" s="95"/>
      <c r="C67" s="21" t="s">
        <v>107</v>
      </c>
      <c r="D67" s="32" t="s">
        <v>78</v>
      </c>
      <c r="E67" s="28" t="s">
        <v>104</v>
      </c>
      <c r="F67" s="28">
        <v>325.53</v>
      </c>
      <c r="G67" s="28">
        <v>177.53</v>
      </c>
      <c r="H67" s="28"/>
      <c r="I67" s="28" t="s">
        <v>85</v>
      </c>
      <c r="J67" s="2"/>
      <c r="K67" s="2"/>
      <c r="L67" s="2"/>
      <c r="M67" s="2"/>
      <c r="N67" s="2"/>
      <c r="O67" s="2"/>
      <c r="P67" s="2"/>
    </row>
    <row r="68" spans="1:16" ht="16.5" thickBot="1">
      <c r="A68" s="104"/>
      <c r="B68" s="95"/>
      <c r="C68" s="79" t="s">
        <v>10</v>
      </c>
      <c r="D68" s="80"/>
      <c r="E68" s="80"/>
      <c r="F68" s="80"/>
      <c r="G68" s="80"/>
      <c r="H68" s="80"/>
      <c r="I68" s="81"/>
      <c r="J68" s="2"/>
      <c r="K68" s="2"/>
      <c r="L68" s="2"/>
      <c r="M68" s="2"/>
      <c r="N68" s="2"/>
      <c r="O68" s="2"/>
      <c r="P68" s="2"/>
    </row>
    <row r="69" spans="1:16" ht="53.25" thickBot="1">
      <c r="A69" s="104"/>
      <c r="B69" s="95"/>
      <c r="C69" s="89" t="s">
        <v>107</v>
      </c>
      <c r="D69" s="17" t="s">
        <v>75</v>
      </c>
      <c r="E69" s="18" t="s">
        <v>82</v>
      </c>
      <c r="F69" s="19">
        <v>75</v>
      </c>
      <c r="G69" s="18">
        <v>75</v>
      </c>
      <c r="H69" s="20"/>
      <c r="I69" s="21" t="s">
        <v>86</v>
      </c>
      <c r="J69" s="2"/>
      <c r="K69" s="2"/>
      <c r="L69" s="2"/>
      <c r="M69" s="2"/>
      <c r="N69" s="2"/>
      <c r="O69" s="2"/>
      <c r="P69" s="2"/>
    </row>
    <row r="70" spans="1:16" ht="53.25" thickBot="1">
      <c r="A70" s="104"/>
      <c r="B70" s="95"/>
      <c r="C70" s="90"/>
      <c r="D70" s="22" t="s">
        <v>128</v>
      </c>
      <c r="E70" s="18" t="s">
        <v>82</v>
      </c>
      <c r="F70" s="23">
        <v>0</v>
      </c>
      <c r="G70" s="18">
        <v>0</v>
      </c>
      <c r="H70" s="24"/>
      <c r="I70" s="25" t="s">
        <v>92</v>
      </c>
      <c r="J70" s="2"/>
      <c r="K70" s="2"/>
      <c r="L70" s="2"/>
      <c r="M70" s="2"/>
      <c r="N70" s="2"/>
      <c r="O70" s="2"/>
      <c r="P70" s="2"/>
    </row>
    <row r="71" spans="1:16" ht="64.5" customHeight="1" thickBot="1">
      <c r="A71" s="104"/>
      <c r="B71" s="95"/>
      <c r="C71" s="91"/>
      <c r="D71" s="22" t="s">
        <v>76</v>
      </c>
      <c r="E71" s="18" t="s">
        <v>82</v>
      </c>
      <c r="F71" s="26">
        <v>70</v>
      </c>
      <c r="G71" s="27">
        <v>70</v>
      </c>
      <c r="H71" s="28"/>
      <c r="I71" s="29" t="s">
        <v>101</v>
      </c>
      <c r="J71" s="2"/>
      <c r="K71" s="2"/>
      <c r="L71" s="2"/>
      <c r="M71" s="2"/>
      <c r="N71" s="2"/>
      <c r="O71" s="2"/>
      <c r="P71" s="2"/>
    </row>
    <row r="72" spans="1:16" ht="15.75">
      <c r="A72" s="103" t="s">
        <v>175</v>
      </c>
      <c r="B72" s="94" t="s">
        <v>68</v>
      </c>
      <c r="C72" s="79" t="s">
        <v>9</v>
      </c>
      <c r="D72" s="80"/>
      <c r="E72" s="80"/>
      <c r="F72" s="80"/>
      <c r="G72" s="80"/>
      <c r="H72" s="80"/>
      <c r="I72" s="81"/>
      <c r="J72" s="2"/>
      <c r="K72" s="2"/>
      <c r="L72" s="2"/>
      <c r="M72" s="2"/>
      <c r="N72" s="2"/>
      <c r="O72" s="2"/>
      <c r="P72" s="2"/>
    </row>
    <row r="73" spans="1:16" ht="94.5">
      <c r="A73" s="104"/>
      <c r="B73" s="95"/>
      <c r="C73" s="21" t="s">
        <v>107</v>
      </c>
      <c r="D73" s="28" t="s">
        <v>111</v>
      </c>
      <c r="E73" s="28" t="s">
        <v>112</v>
      </c>
      <c r="F73" s="28">
        <v>10584</v>
      </c>
      <c r="G73" s="28">
        <f>F73/42*13</f>
        <v>3276</v>
      </c>
      <c r="H73" s="28"/>
      <c r="I73" s="28" t="s">
        <v>86</v>
      </c>
      <c r="J73" s="2"/>
      <c r="K73" s="2"/>
      <c r="L73" s="2"/>
      <c r="M73" s="2"/>
      <c r="N73" s="2"/>
      <c r="O73" s="2"/>
      <c r="P73" s="2"/>
    </row>
    <row r="74" spans="1:16" ht="15.75">
      <c r="A74" s="104"/>
      <c r="B74" s="95"/>
      <c r="C74" s="79" t="s">
        <v>96</v>
      </c>
      <c r="D74" s="80"/>
      <c r="E74" s="80"/>
      <c r="F74" s="80"/>
      <c r="G74" s="80"/>
      <c r="H74" s="80"/>
      <c r="I74" s="81"/>
      <c r="J74" s="2"/>
      <c r="K74" s="2"/>
      <c r="L74" s="2"/>
      <c r="M74" s="2"/>
      <c r="N74" s="2"/>
      <c r="O74" s="2"/>
      <c r="P74" s="2"/>
    </row>
    <row r="75" spans="1:16" ht="78.75">
      <c r="A75" s="104"/>
      <c r="B75" s="95"/>
      <c r="C75" s="21" t="s">
        <v>107</v>
      </c>
      <c r="D75" s="34" t="s">
        <v>78</v>
      </c>
      <c r="E75" s="28" t="s">
        <v>104</v>
      </c>
      <c r="F75" s="28">
        <v>701.93</v>
      </c>
      <c r="G75" s="28">
        <v>382.81</v>
      </c>
      <c r="H75" s="28"/>
      <c r="I75" s="28" t="s">
        <v>85</v>
      </c>
      <c r="J75" s="2"/>
      <c r="K75" s="2"/>
      <c r="L75" s="2"/>
      <c r="M75" s="2"/>
      <c r="N75" s="2"/>
      <c r="O75" s="2"/>
      <c r="P75" s="2"/>
    </row>
    <row r="76" spans="1:16" ht="16.5" thickBot="1">
      <c r="A76" s="104"/>
      <c r="B76" s="95"/>
      <c r="C76" s="79" t="s">
        <v>10</v>
      </c>
      <c r="D76" s="80"/>
      <c r="E76" s="80"/>
      <c r="F76" s="80"/>
      <c r="G76" s="80"/>
      <c r="H76" s="80"/>
      <c r="I76" s="81"/>
      <c r="J76" s="2"/>
      <c r="K76" s="2"/>
      <c r="L76" s="2"/>
      <c r="M76" s="2"/>
      <c r="N76" s="2"/>
      <c r="O76" s="2"/>
      <c r="P76" s="2"/>
    </row>
    <row r="77" spans="1:16" ht="53.25" thickBot="1">
      <c r="A77" s="104"/>
      <c r="B77" s="95"/>
      <c r="C77" s="89" t="s">
        <v>107</v>
      </c>
      <c r="D77" s="17" t="s">
        <v>75</v>
      </c>
      <c r="E77" s="18" t="s">
        <v>82</v>
      </c>
      <c r="F77" s="19">
        <v>75</v>
      </c>
      <c r="G77" s="18">
        <v>75</v>
      </c>
      <c r="H77" s="20"/>
      <c r="I77" s="21" t="s">
        <v>86</v>
      </c>
      <c r="J77" s="2"/>
      <c r="K77" s="2"/>
      <c r="L77" s="2"/>
      <c r="M77" s="2"/>
      <c r="N77" s="2"/>
      <c r="O77" s="2"/>
      <c r="P77" s="2"/>
    </row>
    <row r="78" spans="1:16" ht="46.5" customHeight="1" thickBot="1">
      <c r="A78" s="104"/>
      <c r="B78" s="95"/>
      <c r="C78" s="90"/>
      <c r="D78" s="22" t="s">
        <v>128</v>
      </c>
      <c r="E78" s="18" t="s">
        <v>82</v>
      </c>
      <c r="F78" s="23">
        <v>5</v>
      </c>
      <c r="G78" s="18">
        <v>0</v>
      </c>
      <c r="H78" s="24" t="s">
        <v>122</v>
      </c>
      <c r="I78" s="25" t="s">
        <v>90</v>
      </c>
      <c r="J78" s="2"/>
      <c r="K78" s="2"/>
      <c r="L78" s="2"/>
      <c r="M78" s="2"/>
      <c r="N78" s="2"/>
      <c r="O78" s="2"/>
      <c r="P78" s="2"/>
    </row>
    <row r="79" spans="1:16" ht="63.75" thickBot="1">
      <c r="A79" s="104"/>
      <c r="B79" s="95"/>
      <c r="C79" s="91"/>
      <c r="D79" s="22" t="s">
        <v>76</v>
      </c>
      <c r="E79" s="18" t="s">
        <v>82</v>
      </c>
      <c r="F79" s="23">
        <v>70</v>
      </c>
      <c r="G79" s="18">
        <v>70</v>
      </c>
      <c r="H79" s="28"/>
      <c r="I79" s="29" t="s">
        <v>101</v>
      </c>
      <c r="J79" s="2"/>
      <c r="K79" s="2"/>
      <c r="L79" s="2"/>
      <c r="M79" s="2"/>
      <c r="N79" s="2"/>
      <c r="O79" s="2"/>
      <c r="P79" s="2"/>
    </row>
    <row r="80" spans="1:16" ht="15.75">
      <c r="A80" s="104"/>
      <c r="B80" s="95"/>
      <c r="C80" s="79"/>
      <c r="D80" s="80"/>
      <c r="E80" s="80"/>
      <c r="F80" s="80"/>
      <c r="G80" s="80"/>
      <c r="H80" s="80"/>
      <c r="I80" s="81"/>
      <c r="J80" s="2"/>
      <c r="K80" s="2"/>
      <c r="L80" s="2"/>
      <c r="M80" s="2"/>
      <c r="N80" s="2"/>
      <c r="O80" s="2"/>
      <c r="P80" s="2"/>
    </row>
    <row r="81" spans="1:16" ht="15.75">
      <c r="A81" s="103" t="s">
        <v>176</v>
      </c>
      <c r="B81" s="94" t="s">
        <v>69</v>
      </c>
      <c r="C81" s="79" t="s">
        <v>9</v>
      </c>
      <c r="D81" s="80"/>
      <c r="E81" s="80"/>
      <c r="F81" s="80"/>
      <c r="G81" s="80"/>
      <c r="H81" s="80"/>
      <c r="I81" s="81"/>
      <c r="J81" s="2"/>
      <c r="K81" s="2"/>
      <c r="L81" s="2"/>
      <c r="M81" s="2"/>
      <c r="N81" s="2"/>
      <c r="O81" s="2"/>
      <c r="P81" s="2"/>
    </row>
    <row r="82" spans="1:16" ht="94.5">
      <c r="A82" s="104"/>
      <c r="B82" s="95"/>
      <c r="C82" s="21" t="s">
        <v>107</v>
      </c>
      <c r="D82" s="28" t="s">
        <v>111</v>
      </c>
      <c r="E82" s="28" t="s">
        <v>112</v>
      </c>
      <c r="F82" s="68">
        <v>64159</v>
      </c>
      <c r="G82" s="28">
        <f>F82/42*13</f>
        <v>19858.738095238095</v>
      </c>
      <c r="H82" s="28">
        <f>F82-G82</f>
        <v>44300.26190476191</v>
      </c>
      <c r="I82" s="28" t="s">
        <v>86</v>
      </c>
      <c r="J82" s="2"/>
      <c r="K82" s="2"/>
      <c r="L82" s="2"/>
      <c r="M82" s="2"/>
      <c r="N82" s="2"/>
      <c r="O82" s="2"/>
      <c r="P82" s="2"/>
    </row>
    <row r="83" spans="1:16" ht="15.75">
      <c r="A83" s="104"/>
      <c r="B83" s="95"/>
      <c r="C83" s="79" t="s">
        <v>96</v>
      </c>
      <c r="D83" s="80"/>
      <c r="E83" s="80"/>
      <c r="F83" s="80"/>
      <c r="G83" s="80"/>
      <c r="H83" s="80"/>
      <c r="I83" s="81"/>
      <c r="J83" s="2"/>
      <c r="K83" s="2"/>
      <c r="L83" s="2"/>
      <c r="M83" s="2"/>
      <c r="N83" s="2"/>
      <c r="O83" s="2"/>
      <c r="P83" s="2"/>
    </row>
    <row r="84" spans="1:16" ht="78.75">
      <c r="A84" s="104"/>
      <c r="B84" s="95"/>
      <c r="C84" s="21" t="s">
        <v>107</v>
      </c>
      <c r="D84" s="21" t="s">
        <v>78</v>
      </c>
      <c r="E84" s="28" t="s">
        <v>104</v>
      </c>
      <c r="F84" s="28">
        <v>2749.21</v>
      </c>
      <c r="G84" s="28">
        <v>1509.54</v>
      </c>
      <c r="H84" s="28"/>
      <c r="I84" s="28" t="s">
        <v>85</v>
      </c>
      <c r="J84" s="2"/>
      <c r="K84" s="2"/>
      <c r="L84" s="2"/>
      <c r="M84" s="2"/>
      <c r="N84" s="2"/>
      <c r="O84" s="2"/>
      <c r="P84" s="2"/>
    </row>
    <row r="85" spans="1:16" ht="16.5" thickBot="1">
      <c r="A85" s="104"/>
      <c r="B85" s="95"/>
      <c r="C85" s="79" t="s">
        <v>10</v>
      </c>
      <c r="D85" s="80"/>
      <c r="E85" s="80"/>
      <c r="F85" s="80"/>
      <c r="G85" s="80"/>
      <c r="H85" s="80"/>
      <c r="I85" s="81"/>
      <c r="J85" s="2"/>
      <c r="K85" s="2"/>
      <c r="L85" s="2"/>
      <c r="M85" s="2"/>
      <c r="N85" s="2"/>
      <c r="O85" s="2"/>
      <c r="P85" s="2"/>
    </row>
    <row r="86" spans="1:16" ht="53.25" thickBot="1">
      <c r="A86" s="104"/>
      <c r="B86" s="95"/>
      <c r="C86" s="96" t="s">
        <v>107</v>
      </c>
      <c r="D86" s="17" t="s">
        <v>75</v>
      </c>
      <c r="E86" s="18" t="s">
        <v>82</v>
      </c>
      <c r="F86" s="19">
        <v>75</v>
      </c>
      <c r="G86" s="18">
        <v>75</v>
      </c>
      <c r="H86" s="20"/>
      <c r="I86" s="21" t="s">
        <v>86</v>
      </c>
      <c r="J86" s="2"/>
      <c r="K86" s="2"/>
      <c r="L86" s="2"/>
      <c r="M86" s="2"/>
      <c r="N86" s="2"/>
      <c r="O86" s="2"/>
      <c r="P86" s="2"/>
    </row>
    <row r="87" spans="1:16" ht="53.25" thickBot="1">
      <c r="A87" s="104"/>
      <c r="B87" s="95"/>
      <c r="C87" s="97"/>
      <c r="D87" s="22" t="s">
        <v>128</v>
      </c>
      <c r="E87" s="18" t="s">
        <v>82</v>
      </c>
      <c r="F87" s="23">
        <v>0</v>
      </c>
      <c r="G87" s="18">
        <v>0</v>
      </c>
      <c r="H87" s="24"/>
      <c r="I87" s="25" t="s">
        <v>87</v>
      </c>
      <c r="J87" s="2"/>
      <c r="K87" s="2"/>
      <c r="L87" s="2"/>
      <c r="M87" s="2"/>
      <c r="N87" s="2"/>
      <c r="O87" s="2"/>
      <c r="P87" s="2"/>
    </row>
    <row r="88" spans="1:16" ht="58.5" customHeight="1" thickBot="1">
      <c r="A88" s="104"/>
      <c r="B88" s="95"/>
      <c r="C88" s="98"/>
      <c r="D88" s="22" t="s">
        <v>76</v>
      </c>
      <c r="E88" s="18" t="s">
        <v>82</v>
      </c>
      <c r="F88" s="23">
        <v>70</v>
      </c>
      <c r="G88" s="18">
        <v>70</v>
      </c>
      <c r="H88" s="28"/>
      <c r="I88" s="29" t="s">
        <v>101</v>
      </c>
      <c r="J88" s="2"/>
      <c r="K88" s="2"/>
      <c r="L88" s="2"/>
      <c r="M88" s="2"/>
      <c r="N88" s="2"/>
      <c r="O88" s="2"/>
      <c r="P88" s="2"/>
    </row>
    <row r="89" spans="1:16" ht="15.75">
      <c r="A89" s="104"/>
      <c r="B89" s="95"/>
      <c r="C89" s="79" t="s">
        <v>11</v>
      </c>
      <c r="D89" s="80"/>
      <c r="E89" s="80"/>
      <c r="F89" s="80"/>
      <c r="G89" s="80"/>
      <c r="H89" s="80"/>
      <c r="I89" s="81"/>
      <c r="J89" s="2"/>
      <c r="K89" s="2"/>
      <c r="L89" s="2"/>
      <c r="M89" s="2"/>
      <c r="N89" s="2"/>
      <c r="O89" s="2"/>
      <c r="P89" s="2"/>
    </row>
    <row r="90" spans="1:16" ht="15.75">
      <c r="A90" s="103" t="s">
        <v>177</v>
      </c>
      <c r="B90" s="94" t="s">
        <v>70</v>
      </c>
      <c r="C90" s="79" t="s">
        <v>9</v>
      </c>
      <c r="D90" s="80"/>
      <c r="E90" s="80"/>
      <c r="F90" s="80"/>
      <c r="G90" s="80"/>
      <c r="H90" s="80"/>
      <c r="I90" s="81"/>
      <c r="J90" s="2"/>
      <c r="K90" s="2"/>
      <c r="L90" s="2"/>
      <c r="M90" s="2"/>
      <c r="N90" s="2"/>
      <c r="O90" s="2"/>
      <c r="P90" s="2"/>
    </row>
    <row r="91" spans="1:16" ht="94.5">
      <c r="A91" s="104"/>
      <c r="B91" s="95"/>
      <c r="C91" s="21" t="s">
        <v>107</v>
      </c>
      <c r="D91" s="28" t="s">
        <v>111</v>
      </c>
      <c r="E91" s="28" t="s">
        <v>112</v>
      </c>
      <c r="F91" s="68">
        <v>39303</v>
      </c>
      <c r="G91" s="28">
        <f>F91/42*13</f>
        <v>12165.214285714286</v>
      </c>
      <c r="H91" s="28">
        <f>F91-G91</f>
        <v>27137.785714285714</v>
      </c>
      <c r="I91" s="28" t="s">
        <v>86</v>
      </c>
      <c r="J91" s="2"/>
      <c r="K91" s="2"/>
      <c r="L91" s="2"/>
      <c r="M91" s="2"/>
      <c r="N91" s="2"/>
      <c r="O91" s="2"/>
      <c r="P91" s="2"/>
    </row>
    <row r="92" spans="1:16" ht="15.75">
      <c r="A92" s="104"/>
      <c r="B92" s="95"/>
      <c r="C92" s="79" t="s">
        <v>96</v>
      </c>
      <c r="D92" s="80"/>
      <c r="E92" s="80"/>
      <c r="F92" s="80"/>
      <c r="G92" s="80"/>
      <c r="H92" s="80"/>
      <c r="I92" s="81"/>
      <c r="J92" s="2"/>
      <c r="K92" s="2"/>
      <c r="L92" s="2"/>
      <c r="M92" s="2"/>
      <c r="N92" s="2"/>
      <c r="O92" s="2"/>
      <c r="P92" s="2"/>
    </row>
    <row r="93" spans="1:16" ht="78.75">
      <c r="A93" s="104"/>
      <c r="B93" s="95"/>
      <c r="C93" s="21" t="s">
        <v>107</v>
      </c>
      <c r="D93" s="33" t="s">
        <v>78</v>
      </c>
      <c r="E93" s="28" t="s">
        <v>104</v>
      </c>
      <c r="F93" s="28">
        <v>3260.58</v>
      </c>
      <c r="G93" s="28">
        <v>1778.61</v>
      </c>
      <c r="H93" s="28"/>
      <c r="I93" s="28" t="s">
        <v>85</v>
      </c>
      <c r="J93" s="2"/>
      <c r="K93" s="2"/>
      <c r="L93" s="2"/>
      <c r="M93" s="2"/>
      <c r="N93" s="2"/>
      <c r="O93" s="2"/>
      <c r="P93" s="2"/>
    </row>
    <row r="94" spans="1:16" ht="16.5" thickBot="1">
      <c r="A94" s="104"/>
      <c r="B94" s="95"/>
      <c r="C94" s="79" t="s">
        <v>10</v>
      </c>
      <c r="D94" s="80"/>
      <c r="E94" s="80"/>
      <c r="F94" s="80"/>
      <c r="G94" s="80"/>
      <c r="H94" s="80"/>
      <c r="I94" s="81"/>
      <c r="J94" s="2"/>
      <c r="K94" s="2"/>
      <c r="L94" s="2"/>
      <c r="M94" s="2"/>
      <c r="N94" s="2"/>
      <c r="O94" s="2"/>
      <c r="P94" s="2"/>
    </row>
    <row r="95" spans="1:16" ht="53.25" thickBot="1">
      <c r="A95" s="104"/>
      <c r="B95" s="95"/>
      <c r="C95" s="89" t="s">
        <v>107</v>
      </c>
      <c r="D95" s="17" t="s">
        <v>75</v>
      </c>
      <c r="E95" s="18" t="s">
        <v>82</v>
      </c>
      <c r="F95" s="19">
        <v>75</v>
      </c>
      <c r="G95" s="18">
        <v>75</v>
      </c>
      <c r="H95" s="20"/>
      <c r="I95" s="21" t="s">
        <v>86</v>
      </c>
      <c r="J95" s="2"/>
      <c r="K95" s="2"/>
      <c r="L95" s="2"/>
      <c r="M95" s="2"/>
      <c r="N95" s="2"/>
      <c r="O95" s="2"/>
      <c r="P95" s="2"/>
    </row>
    <row r="96" spans="1:16" ht="50.25" customHeight="1" thickBot="1">
      <c r="A96" s="104"/>
      <c r="B96" s="95"/>
      <c r="C96" s="90"/>
      <c r="D96" s="22" t="s">
        <v>128</v>
      </c>
      <c r="E96" s="18" t="s">
        <v>82</v>
      </c>
      <c r="F96" s="23">
        <v>5</v>
      </c>
      <c r="G96" s="18">
        <v>0</v>
      </c>
      <c r="H96" s="24" t="s">
        <v>100</v>
      </c>
      <c r="I96" s="25" t="s">
        <v>90</v>
      </c>
      <c r="J96" s="2"/>
      <c r="K96" s="2"/>
      <c r="L96" s="2"/>
      <c r="M96" s="2"/>
      <c r="N96" s="2"/>
      <c r="O96" s="2"/>
      <c r="P96" s="2"/>
    </row>
    <row r="97" spans="1:16" ht="60" customHeight="1" thickBot="1">
      <c r="A97" s="104"/>
      <c r="B97" s="95"/>
      <c r="C97" s="91"/>
      <c r="D97" s="22" t="s">
        <v>76</v>
      </c>
      <c r="E97" s="18" t="s">
        <v>82</v>
      </c>
      <c r="F97" s="23">
        <v>70</v>
      </c>
      <c r="G97" s="18">
        <v>70</v>
      </c>
      <c r="H97" s="28"/>
      <c r="I97" s="29" t="s">
        <v>101</v>
      </c>
      <c r="J97" s="2"/>
      <c r="K97" s="2"/>
      <c r="L97" s="2"/>
      <c r="M97" s="2"/>
      <c r="N97" s="2"/>
      <c r="O97" s="2"/>
      <c r="P97" s="2"/>
    </row>
    <row r="98" spans="1:16" ht="15.75">
      <c r="A98" s="104"/>
      <c r="B98" s="95"/>
      <c r="C98" s="79"/>
      <c r="D98" s="80"/>
      <c r="E98" s="80"/>
      <c r="F98" s="80"/>
      <c r="G98" s="80"/>
      <c r="H98" s="80"/>
      <c r="I98" s="81"/>
      <c r="J98" s="2"/>
      <c r="K98" s="2"/>
      <c r="L98" s="2"/>
      <c r="M98" s="2"/>
      <c r="N98" s="2"/>
      <c r="O98" s="2"/>
      <c r="P98" s="2"/>
    </row>
    <row r="99" spans="1:16" ht="15.75">
      <c r="A99" s="103" t="s">
        <v>178</v>
      </c>
      <c r="B99" s="94" t="s">
        <v>59</v>
      </c>
      <c r="C99" s="79" t="s">
        <v>9</v>
      </c>
      <c r="D99" s="80"/>
      <c r="E99" s="80"/>
      <c r="F99" s="80"/>
      <c r="G99" s="80"/>
      <c r="H99" s="80"/>
      <c r="I99" s="81"/>
      <c r="J99" s="2"/>
      <c r="K99" s="2"/>
      <c r="L99" s="2"/>
      <c r="M99" s="2"/>
      <c r="N99" s="2"/>
      <c r="O99" s="2"/>
      <c r="P99" s="2"/>
    </row>
    <row r="100" spans="1:16" ht="94.5">
      <c r="A100" s="104"/>
      <c r="B100" s="95"/>
      <c r="C100" s="21" t="s">
        <v>107</v>
      </c>
      <c r="D100" s="28" t="s">
        <v>111</v>
      </c>
      <c r="E100" s="28" t="s">
        <v>112</v>
      </c>
      <c r="F100" s="69">
        <v>13251</v>
      </c>
      <c r="G100" s="68">
        <f>F100/42*13</f>
        <v>4101.5</v>
      </c>
      <c r="H100" s="28"/>
      <c r="I100" s="28" t="s">
        <v>86</v>
      </c>
      <c r="J100" s="2"/>
      <c r="K100" s="2"/>
      <c r="L100" s="2"/>
      <c r="M100" s="2"/>
      <c r="N100" s="2"/>
      <c r="O100" s="2"/>
      <c r="P100" s="2"/>
    </row>
    <row r="101" spans="1:16" ht="15.75">
      <c r="A101" s="104"/>
      <c r="B101" s="95"/>
      <c r="C101" s="79" t="s">
        <v>96</v>
      </c>
      <c r="D101" s="105"/>
      <c r="E101" s="105"/>
      <c r="F101" s="105"/>
      <c r="G101" s="105"/>
      <c r="H101" s="105"/>
      <c r="I101" s="106"/>
      <c r="J101" s="2"/>
      <c r="K101" s="2"/>
      <c r="L101" s="2"/>
      <c r="M101" s="2"/>
      <c r="N101" s="2"/>
      <c r="O101" s="2"/>
      <c r="P101" s="2"/>
    </row>
    <row r="102" spans="1:16" ht="78.75">
      <c r="A102" s="104"/>
      <c r="B102" s="95"/>
      <c r="C102" s="21" t="s">
        <v>107</v>
      </c>
      <c r="D102" s="35" t="s">
        <v>78</v>
      </c>
      <c r="E102" s="28" t="s">
        <v>104</v>
      </c>
      <c r="F102" s="28">
        <v>570.59</v>
      </c>
      <c r="G102" s="28">
        <v>311.67</v>
      </c>
      <c r="H102" s="28"/>
      <c r="I102" s="28" t="s">
        <v>85</v>
      </c>
      <c r="J102" s="2"/>
      <c r="K102" s="2"/>
      <c r="L102" s="2"/>
      <c r="M102" s="2"/>
      <c r="N102" s="2"/>
      <c r="O102" s="2"/>
      <c r="P102" s="2"/>
    </row>
    <row r="103" spans="1:16" ht="16.5" thickBot="1">
      <c r="A103" s="104"/>
      <c r="B103" s="95"/>
      <c r="C103" s="79" t="s">
        <v>10</v>
      </c>
      <c r="D103" s="80"/>
      <c r="E103" s="80"/>
      <c r="F103" s="80"/>
      <c r="G103" s="80"/>
      <c r="H103" s="80"/>
      <c r="I103" s="81"/>
      <c r="J103" s="2"/>
      <c r="K103" s="2"/>
      <c r="L103" s="2"/>
      <c r="M103" s="2"/>
      <c r="N103" s="2"/>
      <c r="O103" s="2"/>
      <c r="P103" s="2"/>
    </row>
    <row r="104" spans="1:16" ht="53.25" thickBot="1">
      <c r="A104" s="104"/>
      <c r="B104" s="95"/>
      <c r="C104" s="89" t="s">
        <v>107</v>
      </c>
      <c r="D104" s="17" t="s">
        <v>75</v>
      </c>
      <c r="E104" s="18" t="s">
        <v>82</v>
      </c>
      <c r="F104" s="19">
        <v>75</v>
      </c>
      <c r="G104" s="18">
        <v>75</v>
      </c>
      <c r="H104" s="20"/>
      <c r="I104" s="21" t="s">
        <v>86</v>
      </c>
      <c r="J104" s="2"/>
      <c r="K104" s="2"/>
      <c r="L104" s="2"/>
      <c r="M104" s="2"/>
      <c r="N104" s="2"/>
      <c r="O104" s="2"/>
      <c r="P104" s="2"/>
    </row>
    <row r="105" spans="1:16" ht="53.25" thickBot="1">
      <c r="A105" s="104"/>
      <c r="B105" s="95"/>
      <c r="C105" s="90"/>
      <c r="D105" s="22" t="s">
        <v>128</v>
      </c>
      <c r="E105" s="18" t="s">
        <v>82</v>
      </c>
      <c r="F105" s="23">
        <v>0</v>
      </c>
      <c r="G105" s="18">
        <v>0</v>
      </c>
      <c r="H105" s="24"/>
      <c r="I105" s="25" t="s">
        <v>90</v>
      </c>
      <c r="J105" s="2"/>
      <c r="K105" s="2"/>
      <c r="L105" s="2"/>
      <c r="M105" s="2"/>
      <c r="N105" s="2"/>
      <c r="O105" s="2"/>
      <c r="P105" s="2"/>
    </row>
    <row r="106" spans="1:16" ht="63.75" thickBot="1">
      <c r="A106" s="104"/>
      <c r="B106" s="95"/>
      <c r="C106" s="91"/>
      <c r="D106" s="22" t="s">
        <v>76</v>
      </c>
      <c r="E106" s="18" t="s">
        <v>82</v>
      </c>
      <c r="F106" s="23">
        <v>70</v>
      </c>
      <c r="G106" s="18">
        <v>70</v>
      </c>
      <c r="H106" s="28"/>
      <c r="I106" s="29" t="s">
        <v>101</v>
      </c>
      <c r="J106" s="2"/>
      <c r="K106" s="2"/>
      <c r="L106" s="2"/>
      <c r="M106" s="2"/>
      <c r="N106" s="2"/>
      <c r="O106" s="2"/>
      <c r="P106" s="2"/>
    </row>
    <row r="107" spans="1:16" ht="17.25" customHeight="1">
      <c r="A107" s="104"/>
      <c r="B107" s="95"/>
      <c r="C107" s="79"/>
      <c r="D107" s="80"/>
      <c r="E107" s="80"/>
      <c r="F107" s="80"/>
      <c r="G107" s="80"/>
      <c r="H107" s="80"/>
      <c r="I107" s="81"/>
      <c r="J107" s="2"/>
      <c r="K107" s="2"/>
      <c r="L107" s="2"/>
      <c r="M107" s="2"/>
      <c r="N107" s="2"/>
      <c r="O107" s="2"/>
      <c r="P107" s="2"/>
    </row>
    <row r="108" spans="1:16" ht="15.75">
      <c r="A108" s="103" t="s">
        <v>179</v>
      </c>
      <c r="B108" s="94" t="s">
        <v>65</v>
      </c>
      <c r="C108" s="79" t="s">
        <v>9</v>
      </c>
      <c r="D108" s="80"/>
      <c r="E108" s="80"/>
      <c r="F108" s="80"/>
      <c r="G108" s="80"/>
      <c r="H108" s="80"/>
      <c r="I108" s="81"/>
      <c r="J108" s="2"/>
      <c r="K108" s="2"/>
      <c r="L108" s="2"/>
      <c r="M108" s="2"/>
      <c r="N108" s="2"/>
      <c r="O108" s="2"/>
      <c r="P108" s="2"/>
    </row>
    <row r="109" spans="1:16" ht="94.5">
      <c r="A109" s="104"/>
      <c r="B109" s="95"/>
      <c r="C109" s="21" t="s">
        <v>107</v>
      </c>
      <c r="D109" s="28" t="s">
        <v>111</v>
      </c>
      <c r="E109" s="28" t="s">
        <v>112</v>
      </c>
      <c r="F109" s="68">
        <v>13096</v>
      </c>
      <c r="G109" s="28">
        <f>F109/42*13</f>
        <v>4053.523809523809</v>
      </c>
      <c r="H109" s="28"/>
      <c r="I109" s="28" t="s">
        <v>86</v>
      </c>
      <c r="J109" s="2"/>
      <c r="K109" s="2"/>
      <c r="L109" s="2"/>
      <c r="M109" s="2"/>
      <c r="N109" s="2"/>
      <c r="O109" s="2"/>
      <c r="P109" s="2"/>
    </row>
    <row r="110" spans="1:16" ht="15.75">
      <c r="A110" s="104"/>
      <c r="B110" s="95"/>
      <c r="C110" s="79" t="s">
        <v>96</v>
      </c>
      <c r="D110" s="80"/>
      <c r="E110" s="80"/>
      <c r="F110" s="80"/>
      <c r="G110" s="80"/>
      <c r="H110" s="80"/>
      <c r="I110" s="81"/>
      <c r="J110" s="2"/>
      <c r="K110" s="2"/>
      <c r="L110" s="2"/>
      <c r="M110" s="2"/>
      <c r="N110" s="2"/>
      <c r="O110" s="2"/>
      <c r="P110" s="2"/>
    </row>
    <row r="111" spans="1:16" ht="84">
      <c r="A111" s="104"/>
      <c r="B111" s="95"/>
      <c r="C111" s="33" t="s">
        <v>107</v>
      </c>
      <c r="D111" s="21" t="s">
        <v>78</v>
      </c>
      <c r="E111" s="28" t="s">
        <v>104</v>
      </c>
      <c r="F111" s="28">
        <v>868.53</v>
      </c>
      <c r="G111" s="28">
        <v>473.95</v>
      </c>
      <c r="H111" s="28"/>
      <c r="I111" s="28" t="s">
        <v>85</v>
      </c>
      <c r="J111" s="2"/>
      <c r="K111" s="2"/>
      <c r="L111" s="2"/>
      <c r="M111" s="2"/>
      <c r="N111" s="2"/>
      <c r="O111" s="2"/>
      <c r="P111" s="2"/>
    </row>
    <row r="112" spans="1:16" ht="16.5" thickBot="1">
      <c r="A112" s="104"/>
      <c r="B112" s="95"/>
      <c r="C112" s="79" t="s">
        <v>10</v>
      </c>
      <c r="D112" s="80"/>
      <c r="E112" s="80"/>
      <c r="F112" s="80"/>
      <c r="G112" s="80"/>
      <c r="H112" s="80"/>
      <c r="I112" s="81"/>
      <c r="J112" s="2"/>
      <c r="K112" s="2"/>
      <c r="L112" s="2"/>
      <c r="M112" s="2"/>
      <c r="N112" s="2"/>
      <c r="O112" s="2"/>
      <c r="P112" s="2"/>
    </row>
    <row r="113" spans="1:16" ht="53.25" thickBot="1">
      <c r="A113" s="104"/>
      <c r="B113" s="95"/>
      <c r="C113" s="112" t="s">
        <v>107</v>
      </c>
      <c r="D113" s="17" t="s">
        <v>75</v>
      </c>
      <c r="E113" s="20" t="s">
        <v>82</v>
      </c>
      <c r="F113" s="19">
        <v>75</v>
      </c>
      <c r="G113" s="18">
        <v>75</v>
      </c>
      <c r="H113" s="20"/>
      <c r="I113" s="21" t="s">
        <v>86</v>
      </c>
      <c r="J113" s="2"/>
      <c r="K113" s="2"/>
      <c r="L113" s="2"/>
      <c r="M113" s="2"/>
      <c r="N113" s="2"/>
      <c r="O113" s="2"/>
      <c r="P113" s="2"/>
    </row>
    <row r="114" spans="1:16" ht="53.25" thickBot="1">
      <c r="A114" s="104"/>
      <c r="B114" s="95"/>
      <c r="C114" s="97"/>
      <c r="D114" s="22" t="s">
        <v>128</v>
      </c>
      <c r="E114" s="20" t="s">
        <v>82</v>
      </c>
      <c r="F114" s="23">
        <v>5</v>
      </c>
      <c r="G114" s="18">
        <v>5</v>
      </c>
      <c r="H114" s="24"/>
      <c r="I114" s="25" t="s">
        <v>90</v>
      </c>
      <c r="J114" s="2"/>
      <c r="K114" s="2"/>
      <c r="L114" s="2"/>
      <c r="M114" s="2"/>
      <c r="N114" s="2"/>
      <c r="O114" s="2"/>
      <c r="P114" s="2"/>
    </row>
    <row r="115" spans="1:16" ht="42.75" customHeight="1" thickBot="1">
      <c r="A115" s="104"/>
      <c r="B115" s="95"/>
      <c r="C115" s="98"/>
      <c r="D115" s="22" t="s">
        <v>76</v>
      </c>
      <c r="E115" s="20" t="s">
        <v>82</v>
      </c>
      <c r="F115" s="23">
        <v>70</v>
      </c>
      <c r="G115" s="18">
        <v>70</v>
      </c>
      <c r="H115" s="28"/>
      <c r="I115" s="29" t="s">
        <v>101</v>
      </c>
      <c r="J115" s="2"/>
      <c r="K115" s="2"/>
      <c r="L115" s="2"/>
      <c r="M115" s="2"/>
      <c r="N115" s="2"/>
      <c r="O115" s="2"/>
      <c r="P115" s="2"/>
    </row>
    <row r="116" spans="1:16" ht="15.75">
      <c r="A116" s="103" t="s">
        <v>180</v>
      </c>
      <c r="B116" s="94" t="s">
        <v>66</v>
      </c>
      <c r="C116" s="79" t="s">
        <v>9</v>
      </c>
      <c r="D116" s="80"/>
      <c r="E116" s="80"/>
      <c r="F116" s="80"/>
      <c r="G116" s="80"/>
      <c r="H116" s="80"/>
      <c r="I116" s="81"/>
      <c r="J116" s="2"/>
      <c r="K116" s="2"/>
      <c r="L116" s="2"/>
      <c r="M116" s="2"/>
      <c r="N116" s="2"/>
      <c r="O116" s="2"/>
      <c r="P116" s="2"/>
    </row>
    <row r="117" spans="1:16" ht="94.5">
      <c r="A117" s="104"/>
      <c r="B117" s="95"/>
      <c r="C117" s="35" t="s">
        <v>110</v>
      </c>
      <c r="D117" s="32" t="s">
        <v>71</v>
      </c>
      <c r="E117" s="28" t="s">
        <v>72</v>
      </c>
      <c r="F117" s="28">
        <v>12</v>
      </c>
      <c r="G117" s="28">
        <v>12</v>
      </c>
      <c r="H117" s="28"/>
      <c r="I117" s="28" t="s">
        <v>86</v>
      </c>
      <c r="J117" s="2"/>
      <c r="K117" s="2"/>
      <c r="L117" s="2"/>
      <c r="M117" s="2"/>
      <c r="N117" s="2"/>
      <c r="O117" s="2"/>
      <c r="P117" s="2"/>
    </row>
    <row r="118" spans="1:16" ht="15.75">
      <c r="A118" s="104"/>
      <c r="B118" s="95"/>
      <c r="C118" s="79" t="s">
        <v>96</v>
      </c>
      <c r="D118" s="80"/>
      <c r="E118" s="80"/>
      <c r="F118" s="80"/>
      <c r="G118" s="80"/>
      <c r="H118" s="80"/>
      <c r="I118" s="81"/>
      <c r="J118" s="2"/>
      <c r="K118" s="2"/>
      <c r="L118" s="2"/>
      <c r="M118" s="2"/>
      <c r="N118" s="2"/>
      <c r="O118" s="2"/>
      <c r="P118" s="2"/>
    </row>
    <row r="119" spans="1:16" ht="78.75" customHeight="1">
      <c r="A119" s="104"/>
      <c r="B119" s="95"/>
      <c r="C119" s="28" t="s">
        <v>110</v>
      </c>
      <c r="D119" s="21" t="s">
        <v>78</v>
      </c>
      <c r="E119" s="28" t="s">
        <v>104</v>
      </c>
      <c r="F119" s="28">
        <v>852.46</v>
      </c>
      <c r="G119" s="54">
        <v>374.06</v>
      </c>
      <c r="H119" s="54"/>
      <c r="I119" s="54" t="s">
        <v>85</v>
      </c>
      <c r="J119" s="2"/>
      <c r="K119" s="2"/>
      <c r="L119" s="2"/>
      <c r="M119" s="2"/>
      <c r="N119" s="2"/>
      <c r="O119" s="2"/>
      <c r="P119" s="2"/>
    </row>
    <row r="120" spans="1:16" ht="15.75">
      <c r="A120" s="104"/>
      <c r="B120" s="95"/>
      <c r="C120" s="79" t="s">
        <v>10</v>
      </c>
      <c r="D120" s="80"/>
      <c r="E120" s="80"/>
      <c r="F120" s="80"/>
      <c r="G120" s="80"/>
      <c r="H120" s="80"/>
      <c r="I120" s="81"/>
      <c r="J120" s="2"/>
      <c r="K120" s="2"/>
      <c r="L120" s="2"/>
      <c r="M120" s="2"/>
      <c r="N120" s="2"/>
      <c r="O120" s="2"/>
      <c r="P120" s="2"/>
    </row>
    <row r="121" spans="1:16" ht="102" customHeight="1">
      <c r="A121" s="104"/>
      <c r="B121" s="95"/>
      <c r="C121" s="28" t="s">
        <v>110</v>
      </c>
      <c r="D121" s="28" t="s">
        <v>93</v>
      </c>
      <c r="E121" s="28" t="s">
        <v>82</v>
      </c>
      <c r="F121" s="28">
        <v>5</v>
      </c>
      <c r="G121" s="28">
        <v>5</v>
      </c>
      <c r="H121" s="32"/>
      <c r="I121" s="21" t="s">
        <v>88</v>
      </c>
      <c r="J121" s="2"/>
      <c r="K121" s="2"/>
      <c r="L121" s="2"/>
      <c r="M121" s="2"/>
      <c r="N121" s="2"/>
      <c r="O121" s="2"/>
      <c r="P121" s="2"/>
    </row>
    <row r="122" spans="1:16" ht="15.75">
      <c r="A122" s="104"/>
      <c r="B122" s="95"/>
      <c r="C122" s="79" t="s">
        <v>11</v>
      </c>
      <c r="D122" s="80"/>
      <c r="E122" s="80"/>
      <c r="F122" s="80"/>
      <c r="G122" s="80"/>
      <c r="H122" s="80"/>
      <c r="I122" s="81"/>
      <c r="J122" s="2"/>
      <c r="K122" s="2"/>
      <c r="L122" s="2"/>
      <c r="M122" s="2"/>
      <c r="N122" s="2"/>
      <c r="O122" s="2"/>
      <c r="P122" s="2"/>
    </row>
    <row r="123" spans="1:16" ht="15.75">
      <c r="A123" s="103" t="s">
        <v>181</v>
      </c>
      <c r="B123" s="94" t="s">
        <v>67</v>
      </c>
      <c r="C123" s="79" t="s">
        <v>9</v>
      </c>
      <c r="D123" s="80"/>
      <c r="E123" s="80"/>
      <c r="F123" s="80"/>
      <c r="G123" s="80"/>
      <c r="H123" s="80"/>
      <c r="I123" s="81"/>
      <c r="J123" s="2"/>
      <c r="K123" s="2"/>
      <c r="L123" s="2"/>
      <c r="M123" s="2"/>
      <c r="N123" s="2"/>
      <c r="O123" s="2"/>
      <c r="P123" s="2"/>
    </row>
    <row r="124" spans="1:16" ht="94.5">
      <c r="A124" s="104"/>
      <c r="B124" s="95"/>
      <c r="C124" s="28" t="s">
        <v>110</v>
      </c>
      <c r="D124" s="21" t="s">
        <v>71</v>
      </c>
      <c r="E124" s="28" t="s">
        <v>72</v>
      </c>
      <c r="F124" s="28">
        <v>1</v>
      </c>
      <c r="G124" s="28">
        <v>1</v>
      </c>
      <c r="H124" s="28"/>
      <c r="I124" s="28" t="s">
        <v>86</v>
      </c>
      <c r="J124" s="2"/>
      <c r="K124" s="2"/>
      <c r="L124" s="2"/>
      <c r="M124" s="2"/>
      <c r="N124" s="2"/>
      <c r="O124" s="2"/>
      <c r="P124" s="2"/>
    </row>
    <row r="125" spans="1:16" ht="15.75">
      <c r="A125" s="104"/>
      <c r="B125" s="95"/>
      <c r="C125" s="79" t="s">
        <v>96</v>
      </c>
      <c r="D125" s="80"/>
      <c r="E125" s="80"/>
      <c r="F125" s="80"/>
      <c r="G125" s="80"/>
      <c r="H125" s="80"/>
      <c r="I125" s="81"/>
      <c r="J125" s="2"/>
      <c r="K125" s="2"/>
      <c r="L125" s="2"/>
      <c r="M125" s="2"/>
      <c r="N125" s="2"/>
      <c r="O125" s="2"/>
      <c r="P125" s="2"/>
    </row>
    <row r="126" spans="1:16" ht="72.75" customHeight="1">
      <c r="A126" s="104"/>
      <c r="B126" s="95"/>
      <c r="C126" s="28" t="s">
        <v>110</v>
      </c>
      <c r="D126" s="21" t="s">
        <v>78</v>
      </c>
      <c r="E126" s="28" t="s">
        <v>104</v>
      </c>
      <c r="F126" s="28">
        <v>100.68</v>
      </c>
      <c r="G126" s="28">
        <v>44.18</v>
      </c>
      <c r="H126" s="28"/>
      <c r="I126" s="28" t="s">
        <v>85</v>
      </c>
      <c r="J126" s="2"/>
      <c r="K126" s="2"/>
      <c r="L126" s="2"/>
      <c r="M126" s="2"/>
      <c r="N126" s="2"/>
      <c r="O126" s="2"/>
      <c r="P126" s="2"/>
    </row>
    <row r="127" spans="1:16" ht="15.75">
      <c r="A127" s="104"/>
      <c r="B127" s="95"/>
      <c r="C127" s="79" t="s">
        <v>10</v>
      </c>
      <c r="D127" s="80"/>
      <c r="E127" s="80"/>
      <c r="F127" s="80"/>
      <c r="G127" s="80"/>
      <c r="H127" s="80"/>
      <c r="I127" s="81"/>
      <c r="J127" s="2"/>
      <c r="K127" s="2"/>
      <c r="L127" s="2"/>
      <c r="M127" s="2"/>
      <c r="N127" s="2"/>
      <c r="O127" s="2"/>
      <c r="P127" s="2"/>
    </row>
    <row r="128" spans="1:16" ht="157.5">
      <c r="A128" s="104"/>
      <c r="B128" s="95"/>
      <c r="C128" s="28" t="s">
        <v>110</v>
      </c>
      <c r="D128" s="21" t="s">
        <v>80</v>
      </c>
      <c r="E128" s="28" t="s">
        <v>82</v>
      </c>
      <c r="F128" s="28">
        <v>100</v>
      </c>
      <c r="G128" s="28">
        <v>100</v>
      </c>
      <c r="H128" s="28"/>
      <c r="I128" s="21" t="s">
        <v>89</v>
      </c>
      <c r="J128" s="2"/>
      <c r="K128" s="2"/>
      <c r="L128" s="2"/>
      <c r="M128" s="2"/>
      <c r="N128" s="2"/>
      <c r="O128" s="2"/>
      <c r="P128" s="2"/>
    </row>
    <row r="129" spans="1:16" ht="15.75">
      <c r="A129" s="104"/>
      <c r="B129" s="95"/>
      <c r="C129" s="79"/>
      <c r="D129" s="80"/>
      <c r="E129" s="80"/>
      <c r="F129" s="80"/>
      <c r="G129" s="80"/>
      <c r="H129" s="80"/>
      <c r="I129" s="81"/>
      <c r="J129" s="2"/>
      <c r="K129" s="2"/>
      <c r="L129" s="2"/>
      <c r="M129" s="2"/>
      <c r="N129" s="2"/>
      <c r="O129" s="2"/>
      <c r="P129" s="2"/>
    </row>
    <row r="130" spans="1:16" ht="15.75">
      <c r="A130" s="103" t="s">
        <v>176</v>
      </c>
      <c r="B130" s="94" t="s">
        <v>60</v>
      </c>
      <c r="C130" s="79" t="s">
        <v>9</v>
      </c>
      <c r="D130" s="80"/>
      <c r="E130" s="80"/>
      <c r="F130" s="80"/>
      <c r="G130" s="80"/>
      <c r="H130" s="80"/>
      <c r="I130" s="81"/>
      <c r="J130" s="2"/>
      <c r="K130" s="2"/>
      <c r="L130" s="2"/>
      <c r="M130" s="2"/>
      <c r="N130" s="2"/>
      <c r="O130" s="2"/>
      <c r="P130" s="2"/>
    </row>
    <row r="131" spans="1:16" ht="94.5">
      <c r="A131" s="104"/>
      <c r="B131" s="95"/>
      <c r="C131" s="21" t="s">
        <v>107</v>
      </c>
      <c r="D131" s="28" t="s">
        <v>111</v>
      </c>
      <c r="E131" s="28" t="s">
        <v>112</v>
      </c>
      <c r="F131" s="68">
        <v>68758</v>
      </c>
      <c r="G131" s="28">
        <f>F131/42*13</f>
        <v>21282.238095238095</v>
      </c>
      <c r="H131" s="28">
        <f>F131-G131</f>
        <v>47475.76190476191</v>
      </c>
      <c r="I131" s="28" t="s">
        <v>86</v>
      </c>
      <c r="J131" s="2"/>
      <c r="K131" s="2"/>
      <c r="L131" s="2"/>
      <c r="M131" s="2"/>
      <c r="N131" s="2"/>
      <c r="O131" s="2"/>
      <c r="P131" s="2"/>
    </row>
    <row r="132" spans="1:16" ht="15.75">
      <c r="A132" s="104"/>
      <c r="B132" s="95"/>
      <c r="C132" s="79" t="s">
        <v>96</v>
      </c>
      <c r="D132" s="80"/>
      <c r="E132" s="80"/>
      <c r="F132" s="80"/>
      <c r="G132" s="80"/>
      <c r="H132" s="80"/>
      <c r="I132" s="81"/>
      <c r="J132" s="2"/>
      <c r="K132" s="2"/>
      <c r="L132" s="2"/>
      <c r="M132" s="2"/>
      <c r="N132" s="2"/>
      <c r="O132" s="2"/>
      <c r="P132" s="2"/>
    </row>
    <row r="133" spans="1:16" ht="78.75" customHeight="1">
      <c r="A133" s="104"/>
      <c r="B133" s="95"/>
      <c r="C133" s="96" t="s">
        <v>107</v>
      </c>
      <c r="D133" s="96" t="s">
        <v>78</v>
      </c>
      <c r="E133" s="76" t="s">
        <v>104</v>
      </c>
      <c r="F133" s="76">
        <v>2898.84</v>
      </c>
      <c r="G133" s="92">
        <v>1771.03</v>
      </c>
      <c r="H133" s="76"/>
      <c r="I133" s="76" t="s">
        <v>85</v>
      </c>
      <c r="J133" s="2"/>
      <c r="K133" s="2"/>
      <c r="L133" s="2"/>
      <c r="M133" s="2"/>
      <c r="N133" s="2"/>
      <c r="O133" s="2"/>
      <c r="P133" s="2"/>
    </row>
    <row r="134" spans="1:16" ht="15.75">
      <c r="A134" s="104"/>
      <c r="B134" s="95"/>
      <c r="C134" s="98"/>
      <c r="D134" s="98"/>
      <c r="E134" s="78"/>
      <c r="F134" s="78"/>
      <c r="G134" s="93"/>
      <c r="H134" s="78"/>
      <c r="I134" s="78"/>
      <c r="J134" s="2"/>
      <c r="K134" s="2"/>
      <c r="L134" s="2"/>
      <c r="M134" s="2"/>
      <c r="N134" s="2"/>
      <c r="O134" s="2"/>
      <c r="P134" s="2"/>
    </row>
    <row r="135" spans="1:16" ht="16.5" thickBot="1">
      <c r="A135" s="104"/>
      <c r="B135" s="95"/>
      <c r="C135" s="79" t="s">
        <v>10</v>
      </c>
      <c r="D135" s="80"/>
      <c r="E135" s="80"/>
      <c r="F135" s="80"/>
      <c r="G135" s="80"/>
      <c r="H135" s="80"/>
      <c r="I135" s="81"/>
      <c r="J135" s="2"/>
      <c r="K135" s="2"/>
      <c r="L135" s="2"/>
      <c r="M135" s="2"/>
      <c r="N135" s="2"/>
      <c r="O135" s="2"/>
      <c r="P135" s="2"/>
    </row>
    <row r="136" spans="1:16" ht="53.25" thickBot="1">
      <c r="A136" s="104"/>
      <c r="B136" s="95"/>
      <c r="C136" s="96" t="s">
        <v>107</v>
      </c>
      <c r="D136" s="17" t="s">
        <v>75</v>
      </c>
      <c r="E136" s="18" t="s">
        <v>82</v>
      </c>
      <c r="F136" s="19">
        <v>75</v>
      </c>
      <c r="G136" s="18">
        <v>75</v>
      </c>
      <c r="H136" s="20"/>
      <c r="I136" s="21" t="s">
        <v>86</v>
      </c>
      <c r="J136" s="2"/>
      <c r="K136" s="2"/>
      <c r="L136" s="2"/>
      <c r="M136" s="2"/>
      <c r="N136" s="2"/>
      <c r="O136" s="2"/>
      <c r="P136" s="2"/>
    </row>
    <row r="137" spans="1:16" ht="53.25" thickBot="1">
      <c r="A137" s="104"/>
      <c r="B137" s="95"/>
      <c r="C137" s="97"/>
      <c r="D137" s="22" t="s">
        <v>128</v>
      </c>
      <c r="E137" s="18" t="s">
        <v>82</v>
      </c>
      <c r="F137" s="23">
        <v>0</v>
      </c>
      <c r="G137" s="18">
        <v>0</v>
      </c>
      <c r="H137" s="24"/>
      <c r="I137" s="25" t="s">
        <v>87</v>
      </c>
      <c r="J137" s="2"/>
      <c r="K137" s="2"/>
      <c r="L137" s="2"/>
      <c r="M137" s="2"/>
      <c r="N137" s="2"/>
      <c r="O137" s="2"/>
      <c r="P137" s="2"/>
    </row>
    <row r="138" spans="1:16" ht="63.75" thickBot="1">
      <c r="A138" s="104"/>
      <c r="B138" s="95"/>
      <c r="C138" s="98"/>
      <c r="D138" s="22" t="s">
        <v>76</v>
      </c>
      <c r="E138" s="18" t="s">
        <v>82</v>
      </c>
      <c r="F138" s="23">
        <v>70</v>
      </c>
      <c r="G138" s="18">
        <v>70</v>
      </c>
      <c r="H138" s="28"/>
      <c r="I138" s="29" t="s">
        <v>101</v>
      </c>
      <c r="J138" s="2"/>
      <c r="K138" s="2"/>
      <c r="L138" s="2"/>
      <c r="M138" s="2"/>
      <c r="N138" s="2"/>
      <c r="O138" s="2"/>
      <c r="P138" s="2"/>
    </row>
    <row r="139" spans="1:16" ht="15.75">
      <c r="A139" s="104"/>
      <c r="B139" s="95"/>
      <c r="C139" s="79"/>
      <c r="D139" s="80"/>
      <c r="E139" s="80"/>
      <c r="F139" s="80"/>
      <c r="G139" s="80"/>
      <c r="H139" s="80"/>
      <c r="I139" s="81"/>
      <c r="J139" s="2"/>
      <c r="K139" s="2"/>
      <c r="L139" s="2"/>
      <c r="M139" s="2"/>
      <c r="N139" s="2"/>
      <c r="O139" s="2"/>
      <c r="P139" s="2"/>
    </row>
    <row r="140" spans="1:16" ht="15.75">
      <c r="A140" s="103" t="s">
        <v>177</v>
      </c>
      <c r="B140" s="94" t="s">
        <v>61</v>
      </c>
      <c r="C140" s="79" t="s">
        <v>9</v>
      </c>
      <c r="D140" s="80"/>
      <c r="E140" s="80"/>
      <c r="F140" s="80"/>
      <c r="G140" s="80"/>
      <c r="H140" s="80"/>
      <c r="I140" s="81"/>
      <c r="J140" s="2"/>
      <c r="K140" s="2"/>
      <c r="L140" s="2"/>
      <c r="M140" s="2"/>
      <c r="N140" s="2"/>
      <c r="O140" s="2"/>
      <c r="P140" s="2"/>
    </row>
    <row r="141" spans="1:16" ht="94.5">
      <c r="A141" s="104"/>
      <c r="B141" s="95"/>
      <c r="C141" s="21" t="s">
        <v>107</v>
      </c>
      <c r="D141" s="28" t="s">
        <v>111</v>
      </c>
      <c r="E141" s="28" t="s">
        <v>112</v>
      </c>
      <c r="F141" s="28">
        <v>44100</v>
      </c>
      <c r="G141" s="28">
        <f>F141/42*13</f>
        <v>13650</v>
      </c>
      <c r="H141" s="28">
        <f>F141-G141</f>
        <v>30450</v>
      </c>
      <c r="I141" s="28" t="s">
        <v>86</v>
      </c>
      <c r="J141" s="2"/>
      <c r="K141" s="2"/>
      <c r="L141" s="2"/>
      <c r="M141" s="2"/>
      <c r="N141" s="2"/>
      <c r="O141" s="2"/>
      <c r="P141" s="2"/>
    </row>
    <row r="142" spans="1:16" ht="15.75">
      <c r="A142" s="104"/>
      <c r="B142" s="95"/>
      <c r="C142" s="79" t="s">
        <v>96</v>
      </c>
      <c r="D142" s="80"/>
      <c r="E142" s="80"/>
      <c r="F142" s="80"/>
      <c r="G142" s="80"/>
      <c r="H142" s="80"/>
      <c r="I142" s="81"/>
      <c r="J142" s="2"/>
      <c r="K142" s="2"/>
      <c r="L142" s="2"/>
      <c r="M142" s="2"/>
      <c r="N142" s="2"/>
      <c r="O142" s="2"/>
      <c r="P142" s="2"/>
    </row>
    <row r="143" spans="1:16" ht="78.75">
      <c r="A143" s="104"/>
      <c r="B143" s="95"/>
      <c r="C143" s="21" t="s">
        <v>107</v>
      </c>
      <c r="D143" s="21" t="s">
        <v>78</v>
      </c>
      <c r="E143" s="28" t="s">
        <v>104</v>
      </c>
      <c r="F143" s="28">
        <v>2885.02</v>
      </c>
      <c r="G143" s="28">
        <v>1573.39</v>
      </c>
      <c r="H143" s="28"/>
      <c r="I143" s="28" t="s">
        <v>85</v>
      </c>
      <c r="J143" s="2"/>
      <c r="K143" s="2"/>
      <c r="L143" s="2"/>
      <c r="M143" s="2"/>
      <c r="N143" s="2"/>
      <c r="O143" s="2"/>
      <c r="P143" s="2"/>
    </row>
    <row r="144" spans="1:16" ht="16.5" thickBot="1">
      <c r="A144" s="104"/>
      <c r="B144" s="95"/>
      <c r="C144" s="79" t="s">
        <v>10</v>
      </c>
      <c r="D144" s="80"/>
      <c r="E144" s="80"/>
      <c r="F144" s="80"/>
      <c r="G144" s="80"/>
      <c r="H144" s="80"/>
      <c r="I144" s="81"/>
      <c r="J144" s="2"/>
      <c r="K144" s="2"/>
      <c r="L144" s="2"/>
      <c r="M144" s="2"/>
      <c r="N144" s="2"/>
      <c r="O144" s="2"/>
      <c r="P144" s="2"/>
    </row>
    <row r="145" spans="1:16" ht="53.25" thickBot="1">
      <c r="A145" s="104"/>
      <c r="B145" s="95"/>
      <c r="C145" s="96" t="s">
        <v>107</v>
      </c>
      <c r="D145" s="17" t="s">
        <v>75</v>
      </c>
      <c r="E145" s="18" t="s">
        <v>82</v>
      </c>
      <c r="F145" s="19">
        <v>75</v>
      </c>
      <c r="G145" s="18">
        <v>75</v>
      </c>
      <c r="H145" s="20"/>
      <c r="I145" s="21" t="s">
        <v>86</v>
      </c>
      <c r="J145" s="2"/>
      <c r="K145" s="2"/>
      <c r="L145" s="2"/>
      <c r="M145" s="2"/>
      <c r="N145" s="2"/>
      <c r="O145" s="2"/>
      <c r="P145" s="2"/>
    </row>
    <row r="146" spans="1:16" ht="53.25" thickBot="1">
      <c r="A146" s="104"/>
      <c r="B146" s="95"/>
      <c r="C146" s="97"/>
      <c r="D146" s="22" t="s">
        <v>128</v>
      </c>
      <c r="E146" s="18" t="s">
        <v>82</v>
      </c>
      <c r="F146" s="23">
        <v>5</v>
      </c>
      <c r="G146" s="18">
        <v>0</v>
      </c>
      <c r="H146" s="24" t="s">
        <v>100</v>
      </c>
      <c r="I146" s="25" t="s">
        <v>90</v>
      </c>
      <c r="J146" s="2"/>
      <c r="K146" s="2"/>
      <c r="L146" s="2"/>
      <c r="M146" s="2"/>
      <c r="N146" s="2"/>
      <c r="O146" s="2"/>
      <c r="P146" s="2"/>
    </row>
    <row r="147" spans="1:16" ht="63.75" thickBot="1">
      <c r="A147" s="104"/>
      <c r="B147" s="95"/>
      <c r="C147" s="98"/>
      <c r="D147" s="22" t="s">
        <v>76</v>
      </c>
      <c r="E147" s="18" t="s">
        <v>82</v>
      </c>
      <c r="F147" s="23">
        <v>70</v>
      </c>
      <c r="G147" s="18">
        <v>70</v>
      </c>
      <c r="H147" s="28"/>
      <c r="I147" s="29" t="s">
        <v>101</v>
      </c>
      <c r="J147" s="2"/>
      <c r="K147" s="2"/>
      <c r="L147" s="2"/>
      <c r="M147" s="2"/>
      <c r="N147" s="2"/>
      <c r="O147" s="2"/>
      <c r="P147" s="2"/>
    </row>
    <row r="148" spans="1:16" ht="15.75">
      <c r="A148" s="87" t="s">
        <v>182</v>
      </c>
      <c r="B148" s="76" t="s">
        <v>62</v>
      </c>
      <c r="C148" s="79" t="s">
        <v>9</v>
      </c>
      <c r="D148" s="80"/>
      <c r="E148" s="80"/>
      <c r="F148" s="80"/>
      <c r="G148" s="80"/>
      <c r="H148" s="80"/>
      <c r="I148" s="81"/>
      <c r="J148" s="2"/>
      <c r="K148" s="2"/>
      <c r="L148" s="2"/>
      <c r="M148" s="2"/>
      <c r="N148" s="2"/>
      <c r="O148" s="2"/>
      <c r="P148" s="2"/>
    </row>
    <row r="149" spans="1:16" ht="94.5">
      <c r="A149" s="88"/>
      <c r="B149" s="77"/>
      <c r="C149" s="21" t="s">
        <v>107</v>
      </c>
      <c r="D149" s="28" t="s">
        <v>111</v>
      </c>
      <c r="E149" s="28" t="s">
        <v>112</v>
      </c>
      <c r="F149" s="68">
        <v>12995</v>
      </c>
      <c r="G149" s="28">
        <f>F149/42*13</f>
        <v>4022.261904761905</v>
      </c>
      <c r="H149" s="28">
        <f>F149-G149</f>
        <v>8972.738095238095</v>
      </c>
      <c r="I149" s="28" t="s">
        <v>86</v>
      </c>
      <c r="J149" s="2"/>
      <c r="K149" s="2"/>
      <c r="L149" s="2"/>
      <c r="M149" s="2"/>
      <c r="N149" s="2"/>
      <c r="O149" s="2"/>
      <c r="P149" s="2"/>
    </row>
    <row r="150" spans="1:16" ht="15.75">
      <c r="A150" s="88"/>
      <c r="B150" s="77"/>
      <c r="C150" s="79" t="s">
        <v>96</v>
      </c>
      <c r="D150" s="80"/>
      <c r="E150" s="80"/>
      <c r="F150" s="80"/>
      <c r="G150" s="80"/>
      <c r="H150" s="80"/>
      <c r="I150" s="81"/>
      <c r="J150" s="2"/>
      <c r="K150" s="2"/>
      <c r="L150" s="2"/>
      <c r="M150" s="2"/>
      <c r="N150" s="2"/>
      <c r="O150" s="2"/>
      <c r="P150" s="2"/>
    </row>
    <row r="151" spans="1:16" ht="78.75">
      <c r="A151" s="88"/>
      <c r="B151" s="77"/>
      <c r="C151" s="21" t="s">
        <v>107</v>
      </c>
      <c r="D151" s="21" t="s">
        <v>78</v>
      </c>
      <c r="E151" s="28" t="s">
        <v>104</v>
      </c>
      <c r="F151" s="28">
        <v>554.24</v>
      </c>
      <c r="G151" s="28">
        <v>302.84</v>
      </c>
      <c r="H151" s="28"/>
      <c r="I151" s="28" t="s">
        <v>85</v>
      </c>
      <c r="J151" s="2"/>
      <c r="K151" s="2"/>
      <c r="L151" s="2"/>
      <c r="M151" s="2"/>
      <c r="N151" s="2"/>
      <c r="O151" s="2"/>
      <c r="P151" s="2"/>
    </row>
    <row r="152" spans="1:16" ht="16.5" thickBot="1">
      <c r="A152" s="88"/>
      <c r="B152" s="77"/>
      <c r="C152" s="79" t="s">
        <v>10</v>
      </c>
      <c r="D152" s="80"/>
      <c r="E152" s="80"/>
      <c r="F152" s="80"/>
      <c r="G152" s="80"/>
      <c r="H152" s="80"/>
      <c r="I152" s="81"/>
      <c r="J152" s="2"/>
      <c r="K152" s="2"/>
      <c r="L152" s="2"/>
      <c r="M152" s="2"/>
      <c r="N152" s="2"/>
      <c r="O152" s="2"/>
      <c r="P152" s="2"/>
    </row>
    <row r="153" spans="1:16" ht="53.25" thickBot="1">
      <c r="A153" s="88"/>
      <c r="B153" s="77"/>
      <c r="C153" s="89" t="s">
        <v>107</v>
      </c>
      <c r="D153" s="17" t="s">
        <v>75</v>
      </c>
      <c r="E153" s="20" t="s">
        <v>82</v>
      </c>
      <c r="F153" s="19">
        <v>75</v>
      </c>
      <c r="G153" s="18">
        <v>75</v>
      </c>
      <c r="H153" s="20"/>
      <c r="I153" s="21" t="s">
        <v>86</v>
      </c>
      <c r="J153" s="2"/>
      <c r="K153" s="2"/>
      <c r="L153" s="2"/>
      <c r="M153" s="2"/>
      <c r="N153" s="2"/>
      <c r="O153" s="2"/>
      <c r="P153" s="2"/>
    </row>
    <row r="154" spans="1:16" ht="53.25" thickBot="1">
      <c r="A154" s="88"/>
      <c r="B154" s="77"/>
      <c r="C154" s="90"/>
      <c r="D154" s="22" t="s">
        <v>128</v>
      </c>
      <c r="E154" s="20" t="s">
        <v>82</v>
      </c>
      <c r="F154" s="23">
        <v>0</v>
      </c>
      <c r="G154" s="18">
        <v>0</v>
      </c>
      <c r="H154" s="24"/>
      <c r="I154" s="25" t="s">
        <v>87</v>
      </c>
      <c r="J154" s="2"/>
      <c r="K154" s="2"/>
      <c r="L154" s="2"/>
      <c r="M154" s="2"/>
      <c r="N154" s="2"/>
      <c r="O154" s="2"/>
      <c r="P154" s="2"/>
    </row>
    <row r="155" spans="1:16" ht="63.75" thickBot="1">
      <c r="A155" s="88"/>
      <c r="B155" s="78"/>
      <c r="C155" s="91"/>
      <c r="D155" s="22" t="s">
        <v>76</v>
      </c>
      <c r="E155" s="20" t="s">
        <v>82</v>
      </c>
      <c r="F155" s="23">
        <v>70</v>
      </c>
      <c r="G155" s="18">
        <v>70</v>
      </c>
      <c r="H155" s="28"/>
      <c r="I155" s="29" t="s">
        <v>101</v>
      </c>
      <c r="J155" s="2"/>
      <c r="K155" s="2"/>
      <c r="L155" s="2"/>
      <c r="M155" s="2"/>
      <c r="N155" s="2"/>
      <c r="O155" s="2"/>
      <c r="P155" s="2"/>
    </row>
    <row r="156" spans="1:16" ht="15.75" customHeight="1">
      <c r="A156" s="87" t="s">
        <v>183</v>
      </c>
      <c r="B156" s="76" t="s">
        <v>132</v>
      </c>
      <c r="C156" s="79" t="s">
        <v>9</v>
      </c>
      <c r="D156" s="80"/>
      <c r="E156" s="80"/>
      <c r="F156" s="80"/>
      <c r="G156" s="80"/>
      <c r="H156" s="80"/>
      <c r="I156" s="81"/>
      <c r="J156" s="2"/>
      <c r="K156" s="2"/>
      <c r="L156" s="2"/>
      <c r="M156" s="2"/>
      <c r="N156" s="2"/>
      <c r="O156" s="2"/>
      <c r="P156" s="2"/>
    </row>
    <row r="157" spans="1:16" ht="78.75">
      <c r="A157" s="88"/>
      <c r="B157" s="77"/>
      <c r="C157" s="21" t="s">
        <v>107</v>
      </c>
      <c r="D157" s="28" t="s">
        <v>111</v>
      </c>
      <c r="E157" s="28" t="s">
        <v>112</v>
      </c>
      <c r="F157" s="28">
        <v>12509</v>
      </c>
      <c r="G157" s="28">
        <f>F157/42*13</f>
        <v>3871.833333333333</v>
      </c>
      <c r="H157" s="28">
        <f>F157-G157</f>
        <v>8637.166666666668</v>
      </c>
      <c r="I157" s="28" t="s">
        <v>134</v>
      </c>
      <c r="J157" s="2"/>
      <c r="K157" s="2"/>
      <c r="L157" s="2"/>
      <c r="M157" s="2"/>
      <c r="N157" s="2"/>
      <c r="O157" s="2"/>
      <c r="P157" s="2"/>
    </row>
    <row r="158" spans="1:16" ht="15.75">
      <c r="A158" s="88"/>
      <c r="B158" s="77"/>
      <c r="C158" s="79" t="s">
        <v>96</v>
      </c>
      <c r="D158" s="80"/>
      <c r="E158" s="80"/>
      <c r="F158" s="80"/>
      <c r="G158" s="80"/>
      <c r="H158" s="80"/>
      <c r="I158" s="81"/>
      <c r="J158" s="2"/>
      <c r="K158" s="2"/>
      <c r="L158" s="2"/>
      <c r="M158" s="2"/>
      <c r="N158" s="2"/>
      <c r="O158" s="2"/>
      <c r="P158" s="2"/>
    </row>
    <row r="159" spans="1:16" ht="78.75">
      <c r="A159" s="88"/>
      <c r="B159" s="77"/>
      <c r="C159" s="21" t="s">
        <v>107</v>
      </c>
      <c r="D159" s="21" t="s">
        <v>78</v>
      </c>
      <c r="E159" s="28" t="s">
        <v>104</v>
      </c>
      <c r="F159" s="28">
        <v>530.38</v>
      </c>
      <c r="G159" s="28">
        <v>291.36</v>
      </c>
      <c r="H159" s="28"/>
      <c r="I159" s="28" t="s">
        <v>85</v>
      </c>
      <c r="J159" s="2"/>
      <c r="K159" s="2"/>
      <c r="L159" s="2"/>
      <c r="M159" s="2"/>
      <c r="N159" s="2"/>
      <c r="O159" s="2"/>
      <c r="P159" s="2"/>
    </row>
    <row r="160" spans="1:16" ht="16.5" thickBot="1">
      <c r="A160" s="88"/>
      <c r="B160" s="77"/>
      <c r="C160" s="79" t="s">
        <v>10</v>
      </c>
      <c r="D160" s="80"/>
      <c r="E160" s="80"/>
      <c r="F160" s="80"/>
      <c r="G160" s="80"/>
      <c r="H160" s="80"/>
      <c r="I160" s="81"/>
      <c r="J160" s="2"/>
      <c r="K160" s="2"/>
      <c r="L160" s="2"/>
      <c r="M160" s="2"/>
      <c r="N160" s="2"/>
      <c r="O160" s="2"/>
      <c r="P160" s="2"/>
    </row>
    <row r="161" spans="1:16" ht="53.25" thickBot="1">
      <c r="A161" s="88"/>
      <c r="B161" s="77"/>
      <c r="C161" s="89" t="s">
        <v>107</v>
      </c>
      <c r="D161" s="17" t="s">
        <v>75</v>
      </c>
      <c r="E161" s="20" t="s">
        <v>82</v>
      </c>
      <c r="F161" s="19">
        <v>0</v>
      </c>
      <c r="G161" s="18">
        <v>0</v>
      </c>
      <c r="H161" s="20"/>
      <c r="I161" s="21" t="s">
        <v>86</v>
      </c>
      <c r="J161" s="2"/>
      <c r="K161" s="2"/>
      <c r="L161" s="2"/>
      <c r="M161" s="2"/>
      <c r="N161" s="2"/>
      <c r="O161" s="2"/>
      <c r="P161" s="2"/>
    </row>
    <row r="162" spans="1:16" ht="53.25" thickBot="1">
      <c r="A162" s="88"/>
      <c r="B162" s="77"/>
      <c r="C162" s="90"/>
      <c r="D162" s="22" t="s">
        <v>128</v>
      </c>
      <c r="E162" s="20" t="s">
        <v>82</v>
      </c>
      <c r="F162" s="23">
        <v>0</v>
      </c>
      <c r="G162" s="18">
        <v>0</v>
      </c>
      <c r="H162" s="24"/>
      <c r="I162" s="25" t="s">
        <v>87</v>
      </c>
      <c r="J162" s="2"/>
      <c r="K162" s="2"/>
      <c r="L162" s="2"/>
      <c r="M162" s="2"/>
      <c r="N162" s="2"/>
      <c r="O162" s="2"/>
      <c r="P162" s="2"/>
    </row>
    <row r="163" spans="1:16" ht="63.75" thickBot="1">
      <c r="A163" s="88"/>
      <c r="B163" s="78"/>
      <c r="C163" s="91"/>
      <c r="D163" s="22" t="s">
        <v>76</v>
      </c>
      <c r="E163" s="20" t="s">
        <v>82</v>
      </c>
      <c r="F163" s="23">
        <v>0</v>
      </c>
      <c r="G163" s="18">
        <v>0</v>
      </c>
      <c r="H163" s="28"/>
      <c r="I163" s="29" t="s">
        <v>101</v>
      </c>
      <c r="J163" s="2"/>
      <c r="K163" s="2"/>
      <c r="L163" s="2"/>
      <c r="M163" s="2"/>
      <c r="N163" s="2"/>
      <c r="O163" s="2"/>
      <c r="P163" s="2"/>
    </row>
    <row r="164" spans="1:16" ht="15.75">
      <c r="A164" s="66"/>
      <c r="B164" s="55"/>
      <c r="C164" s="102" t="s">
        <v>11</v>
      </c>
      <c r="D164" s="80"/>
      <c r="E164" s="80"/>
      <c r="F164" s="80"/>
      <c r="G164" s="80"/>
      <c r="H164" s="80"/>
      <c r="I164" s="81"/>
      <c r="J164" s="2"/>
      <c r="K164" s="2"/>
      <c r="L164" s="2"/>
      <c r="M164" s="2"/>
      <c r="N164" s="2"/>
      <c r="O164" s="2"/>
      <c r="P164" s="2"/>
    </row>
    <row r="165" spans="1:16" ht="89.25" customHeight="1">
      <c r="A165" s="66"/>
      <c r="B165" s="114" t="s">
        <v>63</v>
      </c>
      <c r="C165" s="115"/>
      <c r="D165" s="18" t="s">
        <v>81</v>
      </c>
      <c r="E165" s="20" t="s">
        <v>104</v>
      </c>
      <c r="F165" s="27">
        <v>191.36</v>
      </c>
      <c r="G165" s="28">
        <v>95.68</v>
      </c>
      <c r="H165" s="18"/>
      <c r="I165" s="20" t="s">
        <v>85</v>
      </c>
      <c r="J165" s="2"/>
      <c r="K165" s="2"/>
      <c r="L165" s="2"/>
      <c r="M165" s="2"/>
      <c r="N165" s="2"/>
      <c r="O165" s="2"/>
      <c r="P165" s="2"/>
    </row>
    <row r="166" spans="1:16" ht="73.5" customHeight="1">
      <c r="A166" s="65"/>
      <c r="B166" s="116" t="s">
        <v>52</v>
      </c>
      <c r="C166" s="117"/>
      <c r="D166" s="28" t="s">
        <v>81</v>
      </c>
      <c r="E166" s="28" t="s">
        <v>104</v>
      </c>
      <c r="F166" s="28">
        <v>517.62</v>
      </c>
      <c r="G166" s="28">
        <v>298.23</v>
      </c>
      <c r="H166" s="28"/>
      <c r="I166" s="28" t="s">
        <v>84</v>
      </c>
      <c r="J166" s="2"/>
      <c r="K166" s="2"/>
      <c r="L166" s="2"/>
      <c r="M166" s="2"/>
      <c r="N166" s="2"/>
      <c r="O166" s="2"/>
      <c r="P166" s="2"/>
    </row>
    <row r="167" spans="1:16" ht="73.5" customHeight="1">
      <c r="A167" s="49" t="s">
        <v>113</v>
      </c>
      <c r="B167" s="99"/>
      <c r="C167" s="100"/>
      <c r="D167" s="100"/>
      <c r="E167" s="101"/>
      <c r="F167" s="68">
        <f>F37+F45+F65+F73+F82+F91+F100+F109+F131+F141+F149+F157</f>
        <v>340374</v>
      </c>
      <c r="G167" s="68">
        <f>G37+G45+G65+G73+G82+G91+G109+G131+G141+G157+G149+G100</f>
        <v>120683.83333333333</v>
      </c>
      <c r="H167" s="28">
        <f>H37+H45+H82+H91++H131+H141+H149+H157</f>
        <v>188970.1904761905</v>
      </c>
      <c r="I167" s="36"/>
      <c r="J167" s="2"/>
      <c r="K167" s="2"/>
      <c r="L167" s="2"/>
      <c r="M167" s="2"/>
      <c r="N167" s="2"/>
      <c r="O167" s="2"/>
      <c r="P167" s="2"/>
    </row>
    <row r="168" spans="1:16" ht="97.5" customHeight="1">
      <c r="A168" s="49" t="s">
        <v>114</v>
      </c>
      <c r="B168" s="83"/>
      <c r="C168" s="124"/>
      <c r="D168" s="124"/>
      <c r="E168" s="84"/>
      <c r="F168" s="28">
        <f>F53+F59+F117+F124</f>
        <v>20</v>
      </c>
      <c r="G168" s="28">
        <f>G53+G59+G117+G124</f>
        <v>20</v>
      </c>
      <c r="H168" s="28"/>
      <c r="I168" s="36" t="s">
        <v>86</v>
      </c>
      <c r="J168" s="2"/>
      <c r="K168" s="2"/>
      <c r="L168" s="2"/>
      <c r="M168" s="2"/>
      <c r="N168" s="2"/>
      <c r="O168" s="2"/>
      <c r="P168" s="2"/>
    </row>
    <row r="169" spans="1:10" ht="70.5" customHeight="1">
      <c r="A169" s="52" t="s">
        <v>164</v>
      </c>
      <c r="B169" s="121"/>
      <c r="C169" s="122"/>
      <c r="D169" s="122"/>
      <c r="E169" s="123"/>
      <c r="F169" s="53">
        <f>F39+F47+F55+F61+F67+F75+F84+F93+F102+F111+F119+F126+F133+F143+F159+F165+F166+F134+F151</f>
        <v>20380.230000000003</v>
      </c>
      <c r="G169" s="74">
        <f>G39+G47+G55+G61+G67+G75+G84+G93+G102+G111+G119+G126+G133+G143+G159+G165+G166+G134+G151</f>
        <v>11166.86</v>
      </c>
      <c r="H169" s="37"/>
      <c r="I169" s="38"/>
      <c r="J169" s="16"/>
    </row>
    <row r="170" spans="1:9" ht="15.75">
      <c r="A170" s="82"/>
      <c r="B170" s="82"/>
      <c r="C170" s="82"/>
      <c r="D170" s="82"/>
      <c r="E170" s="82"/>
      <c r="F170" s="82"/>
      <c r="G170" s="82"/>
      <c r="H170" s="82"/>
      <c r="I170" s="82"/>
    </row>
    <row r="171" spans="1:9" ht="15.75">
      <c r="A171" s="41"/>
      <c r="B171" s="41"/>
      <c r="C171" s="41"/>
      <c r="D171" s="41"/>
      <c r="E171" s="41"/>
      <c r="F171" s="41"/>
      <c r="G171" s="41"/>
      <c r="H171" s="41"/>
      <c r="I171" s="50"/>
    </row>
    <row r="172" spans="1:9" ht="15.75">
      <c r="A172" s="41"/>
      <c r="B172" s="41"/>
      <c r="C172" s="41"/>
      <c r="D172" s="41"/>
      <c r="E172" s="41"/>
      <c r="F172" s="41"/>
      <c r="G172" s="41"/>
      <c r="H172" s="41"/>
      <c r="I172" s="48" t="s">
        <v>12</v>
      </c>
    </row>
    <row r="173" spans="1:16" ht="135" customHeight="1">
      <c r="A173" s="28" t="s">
        <v>0</v>
      </c>
      <c r="B173" s="28" t="s">
        <v>14</v>
      </c>
      <c r="C173" s="28" t="s">
        <v>15</v>
      </c>
      <c r="D173" s="28" t="s">
        <v>16</v>
      </c>
      <c r="E173" s="83" t="s">
        <v>5</v>
      </c>
      <c r="F173" s="84"/>
      <c r="G173" s="28" t="s">
        <v>6</v>
      </c>
      <c r="H173" s="28" t="s">
        <v>7</v>
      </c>
      <c r="I173" s="28" t="s">
        <v>8</v>
      </c>
      <c r="J173" s="2"/>
      <c r="K173" s="2"/>
      <c r="L173" s="2"/>
      <c r="M173" s="2"/>
      <c r="N173" s="2"/>
      <c r="O173" s="2"/>
      <c r="P173" s="2"/>
    </row>
    <row r="174" spans="1:16" ht="15.75" customHeight="1">
      <c r="A174" s="87" t="s">
        <v>152</v>
      </c>
      <c r="B174" s="76" t="s">
        <v>153</v>
      </c>
      <c r="C174" s="79" t="s">
        <v>9</v>
      </c>
      <c r="D174" s="80"/>
      <c r="E174" s="80"/>
      <c r="F174" s="80"/>
      <c r="G174" s="80"/>
      <c r="H174" s="80"/>
      <c r="I174" s="81"/>
      <c r="J174" s="2"/>
      <c r="K174" s="2"/>
      <c r="L174" s="2"/>
      <c r="M174" s="2"/>
      <c r="N174" s="2"/>
      <c r="O174" s="2"/>
      <c r="P174" s="2"/>
    </row>
    <row r="175" spans="1:16" ht="47.25">
      <c r="A175" s="88"/>
      <c r="B175" s="77"/>
      <c r="C175" s="21" t="s">
        <v>159</v>
      </c>
      <c r="D175" s="28"/>
      <c r="E175" s="28" t="s">
        <v>163</v>
      </c>
      <c r="F175" s="28">
        <v>1680.2</v>
      </c>
      <c r="G175" s="28">
        <v>1680.2</v>
      </c>
      <c r="H175" s="28">
        <f>F175-G175</f>
        <v>0</v>
      </c>
      <c r="I175" s="28" t="s">
        <v>134</v>
      </c>
      <c r="J175" s="2"/>
      <c r="K175" s="2"/>
      <c r="L175" s="2"/>
      <c r="M175" s="2"/>
      <c r="N175" s="2"/>
      <c r="O175" s="2"/>
      <c r="P175" s="2"/>
    </row>
    <row r="176" spans="1:16" ht="15.75" customHeight="1">
      <c r="A176" s="88"/>
      <c r="B176" s="77"/>
      <c r="C176" s="79" t="s">
        <v>96</v>
      </c>
      <c r="D176" s="80"/>
      <c r="E176" s="80"/>
      <c r="F176" s="80"/>
      <c r="G176" s="80"/>
      <c r="H176" s="80"/>
      <c r="I176" s="81"/>
      <c r="J176" s="2"/>
      <c r="K176" s="2"/>
      <c r="L176" s="2"/>
      <c r="M176" s="2"/>
      <c r="N176" s="2"/>
      <c r="O176" s="2"/>
      <c r="P176" s="2"/>
    </row>
    <row r="177" spans="1:16" ht="63">
      <c r="A177" s="88"/>
      <c r="B177" s="77"/>
      <c r="C177" s="21" t="s">
        <v>159</v>
      </c>
      <c r="D177" s="21" t="s">
        <v>78</v>
      </c>
      <c r="E177" s="28" t="s">
        <v>104</v>
      </c>
      <c r="F177" s="28">
        <v>2996.44</v>
      </c>
      <c r="G177" s="28">
        <v>1475.39</v>
      </c>
      <c r="H177" s="28"/>
      <c r="I177" s="28" t="s">
        <v>85</v>
      </c>
      <c r="J177" s="2"/>
      <c r="K177" s="2"/>
      <c r="L177" s="2"/>
      <c r="M177" s="2"/>
      <c r="N177" s="2"/>
      <c r="O177" s="2"/>
      <c r="P177" s="2"/>
    </row>
    <row r="178" spans="1:16" ht="15.75" customHeight="1" thickBot="1">
      <c r="A178" s="88"/>
      <c r="B178" s="77"/>
      <c r="C178" s="79" t="s">
        <v>10</v>
      </c>
      <c r="D178" s="80"/>
      <c r="E178" s="80"/>
      <c r="F178" s="80"/>
      <c r="G178" s="80"/>
      <c r="H178" s="80"/>
      <c r="I178" s="81"/>
      <c r="J178" s="2"/>
      <c r="K178" s="2"/>
      <c r="L178" s="2"/>
      <c r="M178" s="2"/>
      <c r="N178" s="2"/>
      <c r="O178" s="2"/>
      <c r="P178" s="2"/>
    </row>
    <row r="179" spans="1:16" ht="45.75" thickBot="1">
      <c r="A179" s="88"/>
      <c r="B179" s="77"/>
      <c r="C179" s="70" t="s">
        <v>159</v>
      </c>
      <c r="D179" s="73" t="s">
        <v>161</v>
      </c>
      <c r="E179" s="20" t="s">
        <v>162</v>
      </c>
      <c r="F179" s="19">
        <v>0</v>
      </c>
      <c r="G179" s="18">
        <v>0</v>
      </c>
      <c r="H179" s="20"/>
      <c r="I179" s="21" t="s">
        <v>86</v>
      </c>
      <c r="J179" s="2"/>
      <c r="K179" s="2"/>
      <c r="L179" s="2"/>
      <c r="M179" s="2"/>
      <c r="N179" s="2"/>
      <c r="O179" s="2"/>
      <c r="P179" s="2"/>
    </row>
    <row r="180" spans="1:16" ht="54.75" customHeight="1">
      <c r="A180" s="71" t="s">
        <v>152</v>
      </c>
      <c r="B180" s="99" t="s">
        <v>160</v>
      </c>
      <c r="C180" s="101"/>
      <c r="D180" s="72" t="s">
        <v>78</v>
      </c>
      <c r="E180" s="72" t="s">
        <v>104</v>
      </c>
      <c r="F180" s="28">
        <v>445.92</v>
      </c>
      <c r="G180" s="28">
        <v>363.78</v>
      </c>
      <c r="H180" s="28"/>
      <c r="I180" s="36" t="s">
        <v>85</v>
      </c>
      <c r="J180" s="2"/>
      <c r="K180" s="2"/>
      <c r="L180" s="2"/>
      <c r="M180" s="2"/>
      <c r="N180" s="2"/>
      <c r="O180" s="2"/>
      <c r="P180" s="2"/>
    </row>
    <row r="181" spans="1:16" ht="82.5" customHeight="1">
      <c r="A181" s="71" t="s">
        <v>152</v>
      </c>
      <c r="B181" s="99" t="s">
        <v>167</v>
      </c>
      <c r="C181" s="101"/>
      <c r="D181" s="72" t="s">
        <v>78</v>
      </c>
      <c r="E181" s="72" t="s">
        <v>104</v>
      </c>
      <c r="F181" s="28">
        <v>2556.04</v>
      </c>
      <c r="G181" s="28">
        <v>1211.97</v>
      </c>
      <c r="H181" s="28"/>
      <c r="I181" s="36" t="s">
        <v>85</v>
      </c>
      <c r="J181" s="2"/>
      <c r="K181" s="2"/>
      <c r="L181" s="2"/>
      <c r="M181" s="2"/>
      <c r="N181" s="2"/>
      <c r="O181" s="2"/>
      <c r="P181" s="2"/>
    </row>
    <row r="182" spans="1:16" ht="46.5" customHeight="1">
      <c r="A182" s="118" t="s">
        <v>165</v>
      </c>
      <c r="B182" s="119"/>
      <c r="C182" s="119"/>
      <c r="D182" s="119"/>
      <c r="E182" s="120"/>
      <c r="F182" s="28">
        <f>F177+F180+F181</f>
        <v>5998.4</v>
      </c>
      <c r="G182" s="28">
        <f>G177+G180+G181</f>
        <v>3051.1400000000003</v>
      </c>
      <c r="H182" s="28"/>
      <c r="I182" s="36"/>
      <c r="J182" s="2"/>
      <c r="K182" s="2"/>
      <c r="L182" s="2"/>
      <c r="M182" s="2"/>
      <c r="N182" s="2"/>
      <c r="O182" s="2"/>
      <c r="P182" s="2"/>
    </row>
    <row r="183" spans="1:16" ht="39.75" customHeight="1">
      <c r="A183" s="118" t="s">
        <v>166</v>
      </c>
      <c r="B183" s="119"/>
      <c r="C183" s="119"/>
      <c r="D183" s="119"/>
      <c r="E183" s="120"/>
      <c r="F183" s="28">
        <f>F169+F182</f>
        <v>26378.630000000005</v>
      </c>
      <c r="G183" s="28">
        <f>G169+G182</f>
        <v>14218</v>
      </c>
      <c r="H183" s="28"/>
      <c r="I183" s="36"/>
      <c r="J183" s="2"/>
      <c r="K183" s="2"/>
      <c r="L183" s="2"/>
      <c r="M183" s="2"/>
      <c r="N183" s="2"/>
      <c r="O183" s="2"/>
      <c r="P183" s="2"/>
    </row>
    <row r="184" spans="1:9" ht="15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5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5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5.75">
      <c r="A187" s="41" t="s">
        <v>129</v>
      </c>
      <c r="B187" s="51"/>
      <c r="C187" s="85"/>
      <c r="D187" s="85"/>
      <c r="E187" s="41"/>
      <c r="F187" s="41"/>
      <c r="G187" s="41"/>
      <c r="H187" s="41"/>
      <c r="I187" s="41"/>
    </row>
    <row r="188" spans="1:9" ht="15.75">
      <c r="A188" s="41"/>
      <c r="B188" s="51"/>
      <c r="C188" s="82"/>
      <c r="D188" s="82"/>
      <c r="E188" s="41"/>
      <c r="F188" s="41"/>
      <c r="G188" s="41"/>
      <c r="H188" s="41"/>
      <c r="I188" s="41"/>
    </row>
    <row r="189" spans="1:9" ht="15.75">
      <c r="A189" s="41" t="s">
        <v>130</v>
      </c>
      <c r="B189" s="51"/>
      <c r="C189" s="82" t="s">
        <v>131</v>
      </c>
      <c r="D189" s="82"/>
      <c r="E189" s="41"/>
      <c r="F189" s="41"/>
      <c r="G189" s="41"/>
      <c r="H189" s="41"/>
      <c r="I189" s="41"/>
    </row>
    <row r="190" spans="1:9" ht="15.75">
      <c r="A190" s="41"/>
      <c r="B190" s="51"/>
      <c r="C190" s="42"/>
      <c r="D190" s="42"/>
      <c r="E190" s="41"/>
      <c r="F190" s="41"/>
      <c r="G190" s="41"/>
      <c r="H190" s="41"/>
      <c r="I190" s="41"/>
    </row>
    <row r="191" spans="1:9" ht="15.75">
      <c r="A191" s="41" t="s">
        <v>91</v>
      </c>
      <c r="B191" s="51"/>
      <c r="C191" s="82" t="s">
        <v>99</v>
      </c>
      <c r="D191" s="82"/>
      <c r="E191" s="41"/>
      <c r="F191" s="41"/>
      <c r="G191" s="41"/>
      <c r="H191" s="41"/>
      <c r="I191" s="41"/>
    </row>
    <row r="192" spans="1:9" ht="15.75">
      <c r="A192" s="41" t="s">
        <v>123</v>
      </c>
      <c r="B192" s="41"/>
      <c r="C192" s="41"/>
      <c r="D192" s="41"/>
      <c r="E192" s="41"/>
      <c r="F192" s="41"/>
      <c r="G192" s="41"/>
      <c r="H192" s="41"/>
      <c r="I192" s="41"/>
    </row>
    <row r="193" spans="1:9" ht="15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5.75">
      <c r="A194" s="41"/>
      <c r="B194" s="41"/>
      <c r="C194" s="41"/>
      <c r="D194" s="41"/>
      <c r="E194" s="41"/>
      <c r="F194" s="41"/>
      <c r="G194" s="41"/>
      <c r="H194" s="41"/>
      <c r="I194" s="41"/>
    </row>
  </sheetData>
  <sheetProtection/>
  <mergeCells count="143">
    <mergeCell ref="A182:E182"/>
    <mergeCell ref="A183:E183"/>
    <mergeCell ref="B180:C180"/>
    <mergeCell ref="B181:C181"/>
    <mergeCell ref="B169:E169"/>
    <mergeCell ref="B168:E168"/>
    <mergeCell ref="B174:B179"/>
    <mergeCell ref="C174:I174"/>
    <mergeCell ref="C176:I176"/>
    <mergeCell ref="C178:I178"/>
    <mergeCell ref="C161:C163"/>
    <mergeCell ref="C133:C134"/>
    <mergeCell ref="D133:D134"/>
    <mergeCell ref="C160:I160"/>
    <mergeCell ref="C145:C147"/>
    <mergeCell ref="C142:I142"/>
    <mergeCell ref="C144:I144"/>
    <mergeCell ref="C135:I135"/>
    <mergeCell ref="H133:H134"/>
    <mergeCell ref="I133:I134"/>
    <mergeCell ref="C187:D187"/>
    <mergeCell ref="C189:D189"/>
    <mergeCell ref="C191:D191"/>
    <mergeCell ref="C77:C79"/>
    <mergeCell ref="C81:I81"/>
    <mergeCell ref="C83:I83"/>
    <mergeCell ref="C85:I85"/>
    <mergeCell ref="C89:I89"/>
    <mergeCell ref="B165:C165"/>
    <mergeCell ref="B166:C166"/>
    <mergeCell ref="B58:B63"/>
    <mergeCell ref="C68:I68"/>
    <mergeCell ref="C69:C71"/>
    <mergeCell ref="A90:A98"/>
    <mergeCell ref="B90:B98"/>
    <mergeCell ref="C90:I90"/>
    <mergeCell ref="C92:I92"/>
    <mergeCell ref="C94:I94"/>
    <mergeCell ref="A81:A89"/>
    <mergeCell ref="B81:B89"/>
    <mergeCell ref="A52:A57"/>
    <mergeCell ref="B52:B57"/>
    <mergeCell ref="C52:I52"/>
    <mergeCell ref="C56:I56"/>
    <mergeCell ref="A72:A80"/>
    <mergeCell ref="B72:B80"/>
    <mergeCell ref="C72:I72"/>
    <mergeCell ref="C74:I74"/>
    <mergeCell ref="C80:I80"/>
    <mergeCell ref="A64:A71"/>
    <mergeCell ref="C60:I60"/>
    <mergeCell ref="C62:I62"/>
    <mergeCell ref="C98:I98"/>
    <mergeCell ref="C86:C88"/>
    <mergeCell ref="C95:C97"/>
    <mergeCell ref="C64:I64"/>
    <mergeCell ref="C48:I48"/>
    <mergeCell ref="C54:I54"/>
    <mergeCell ref="A108:A115"/>
    <mergeCell ref="B108:B115"/>
    <mergeCell ref="C108:I108"/>
    <mergeCell ref="C110:I110"/>
    <mergeCell ref="C112:I112"/>
    <mergeCell ref="B99:B107"/>
    <mergeCell ref="C99:I99"/>
    <mergeCell ref="C58:I58"/>
    <mergeCell ref="B64:B71"/>
    <mergeCell ref="C49:C51"/>
    <mergeCell ref="A58:A63"/>
    <mergeCell ref="B116:B122"/>
    <mergeCell ref="C116:I116"/>
    <mergeCell ref="C118:I118"/>
    <mergeCell ref="C120:I120"/>
    <mergeCell ref="C122:I122"/>
    <mergeCell ref="A44:A51"/>
    <mergeCell ref="B44:B51"/>
    <mergeCell ref="A17:F19"/>
    <mergeCell ref="A99:A107"/>
    <mergeCell ref="C156:I156"/>
    <mergeCell ref="C158:I158"/>
    <mergeCell ref="A116:A122"/>
    <mergeCell ref="C104:C106"/>
    <mergeCell ref="C113:C115"/>
    <mergeCell ref="A25:I25"/>
    <mergeCell ref="A123:A129"/>
    <mergeCell ref="B123:B129"/>
    <mergeCell ref="G2:I2"/>
    <mergeCell ref="H5:I5"/>
    <mergeCell ref="A10:I10"/>
    <mergeCell ref="A11:I11"/>
    <mergeCell ref="A13:I13"/>
    <mergeCell ref="A16:F16"/>
    <mergeCell ref="G4:I4"/>
    <mergeCell ref="A24:F24"/>
    <mergeCell ref="E133:E134"/>
    <mergeCell ref="F133:F134"/>
    <mergeCell ref="A20:F20"/>
    <mergeCell ref="A21:F21"/>
    <mergeCell ref="A22:F22"/>
    <mergeCell ref="C123:I123"/>
    <mergeCell ref="C125:I125"/>
    <mergeCell ref="C127:I127"/>
    <mergeCell ref="C129:I129"/>
    <mergeCell ref="C40:I40"/>
    <mergeCell ref="C41:C43"/>
    <mergeCell ref="C76:I76"/>
    <mergeCell ref="C139:I139"/>
    <mergeCell ref="C66:I66"/>
    <mergeCell ref="C101:I101"/>
    <mergeCell ref="C103:I103"/>
    <mergeCell ref="C107:I107"/>
    <mergeCell ref="C44:I44"/>
    <mergeCell ref="C46:I46"/>
    <mergeCell ref="B167:E167"/>
    <mergeCell ref="C164:I164"/>
    <mergeCell ref="A130:A139"/>
    <mergeCell ref="B130:B139"/>
    <mergeCell ref="C130:I130"/>
    <mergeCell ref="A148:A155"/>
    <mergeCell ref="B148:B155"/>
    <mergeCell ref="A140:A147"/>
    <mergeCell ref="B140:B147"/>
    <mergeCell ref="C140:I140"/>
    <mergeCell ref="C153:C155"/>
    <mergeCell ref="G133:G134"/>
    <mergeCell ref="A31:I31"/>
    <mergeCell ref="A36:A43"/>
    <mergeCell ref="B36:B43"/>
    <mergeCell ref="C36:I36"/>
    <mergeCell ref="C148:I148"/>
    <mergeCell ref="C150:I150"/>
    <mergeCell ref="C38:I38"/>
    <mergeCell ref="C136:C138"/>
    <mergeCell ref="B156:B163"/>
    <mergeCell ref="C132:I132"/>
    <mergeCell ref="C188:D188"/>
    <mergeCell ref="A170:I170"/>
    <mergeCell ref="E173:F173"/>
    <mergeCell ref="A27:F27"/>
    <mergeCell ref="A28:F28"/>
    <mergeCell ref="A156:A163"/>
    <mergeCell ref="A174:A179"/>
    <mergeCell ref="C152:I152"/>
  </mergeCells>
  <printOptions/>
  <pageMargins left="0.1968503937007874" right="0.1968503937007874" top="0.1968503937007874" bottom="0.1968503937007874" header="0.1968503937007874" footer="0.1968503937007874"/>
  <pageSetup fitToHeight="10" fitToWidth="1"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9"/>
  <sheetViews>
    <sheetView zoomScale="70" zoomScaleNormal="70" zoomScalePageLayoutView="0" workbookViewId="0" topLeftCell="A40">
      <selection activeCell="G22" sqref="G22"/>
    </sheetView>
  </sheetViews>
  <sheetFormatPr defaultColWidth="9.140625" defaultRowHeight="15"/>
  <cols>
    <col min="1" max="1" width="31.421875" style="1" customWidth="1"/>
    <col min="2" max="2" width="17.57421875" style="1" customWidth="1"/>
    <col min="3" max="3" width="17.421875" style="1" customWidth="1"/>
    <col min="4" max="4" width="13.8515625" style="1" customWidth="1"/>
    <col min="5" max="5" width="13.57421875" style="1" customWidth="1"/>
    <col min="6" max="6" width="18.7109375" style="1" customWidth="1"/>
    <col min="7" max="7" width="20.00390625" style="1" customWidth="1"/>
    <col min="8" max="8" width="15.28125" style="1" customWidth="1"/>
    <col min="9" max="9" width="20.28125" style="1" customWidth="1"/>
    <col min="10" max="10" width="22.00390625" style="1" customWidth="1"/>
    <col min="11" max="11" width="13.57421875" style="1" customWidth="1"/>
    <col min="12" max="12" width="16.57421875" style="1" customWidth="1"/>
    <col min="13" max="13" width="18.140625" style="1" customWidth="1"/>
    <col min="14" max="14" width="18.421875" style="1" customWidth="1"/>
    <col min="15" max="15" width="16.8515625" style="1" customWidth="1"/>
    <col min="16" max="16" width="17.421875" style="1" customWidth="1"/>
    <col min="17" max="17" width="13.00390625" style="1" customWidth="1"/>
    <col min="18" max="18" width="20.00390625" style="1" customWidth="1"/>
    <col min="19" max="16384" width="9.140625" style="1" customWidth="1"/>
  </cols>
  <sheetData>
    <row r="3" spans="1:14" ht="15.75">
      <c r="A3" s="125" t="s">
        <v>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39" customHeight="1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6" spans="1:14" ht="15.75">
      <c r="A6" s="125" t="s">
        <v>168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8" spans="1:9" ht="15.75">
      <c r="A8" s="85" t="s">
        <v>20</v>
      </c>
      <c r="B8" s="85"/>
      <c r="C8" s="85"/>
      <c r="D8" s="85"/>
      <c r="E8" s="85"/>
      <c r="F8" s="85"/>
      <c r="G8" s="5"/>
      <c r="H8" s="7"/>
      <c r="I8" s="8"/>
    </row>
    <row r="9" spans="1:9" ht="39.75" customHeight="1">
      <c r="A9" s="127" t="s">
        <v>51</v>
      </c>
      <c r="B9" s="127"/>
      <c r="C9" s="127"/>
      <c r="D9" s="127"/>
      <c r="E9" s="127"/>
      <c r="F9" s="127"/>
      <c r="H9" s="9"/>
      <c r="I9" s="9"/>
    </row>
    <row r="10" spans="8:9" ht="15.75">
      <c r="H10" s="9"/>
      <c r="I10" s="9"/>
    </row>
    <row r="11" spans="1:9" ht="15.75">
      <c r="A11" s="128" t="s">
        <v>33</v>
      </c>
      <c r="B11" s="128"/>
      <c r="C11" s="128"/>
      <c r="D11" s="128"/>
      <c r="E11" s="128"/>
      <c r="F11" s="128"/>
      <c r="G11" s="128"/>
      <c r="H11" s="9"/>
      <c r="I11" s="10"/>
    </row>
    <row r="12" ht="15.75">
      <c r="N12" s="4" t="s">
        <v>12</v>
      </c>
    </row>
    <row r="13" spans="1:14" ht="73.5" customHeight="1">
      <c r="A13" s="130" t="s">
        <v>34</v>
      </c>
      <c r="B13" s="130" t="s">
        <v>35</v>
      </c>
      <c r="C13" s="129" t="s">
        <v>40</v>
      </c>
      <c r="D13" s="129"/>
      <c r="E13" s="129"/>
      <c r="F13" s="129" t="s">
        <v>41</v>
      </c>
      <c r="G13" s="129"/>
      <c r="H13" s="129"/>
      <c r="I13" s="129" t="s">
        <v>42</v>
      </c>
      <c r="J13" s="129"/>
      <c r="K13" s="129"/>
      <c r="L13" s="129" t="s">
        <v>43</v>
      </c>
      <c r="M13" s="129"/>
      <c r="N13" s="129"/>
    </row>
    <row r="14" spans="1:14" ht="19.5" customHeight="1">
      <c r="A14" s="134"/>
      <c r="B14" s="134"/>
      <c r="C14" s="130" t="s">
        <v>36</v>
      </c>
      <c r="D14" s="129" t="s">
        <v>37</v>
      </c>
      <c r="E14" s="129"/>
      <c r="F14" s="130" t="s">
        <v>36</v>
      </c>
      <c r="G14" s="129" t="s">
        <v>37</v>
      </c>
      <c r="H14" s="129"/>
      <c r="I14" s="130" t="s">
        <v>36</v>
      </c>
      <c r="J14" s="129" t="s">
        <v>37</v>
      </c>
      <c r="K14" s="129"/>
      <c r="L14" s="130" t="s">
        <v>36</v>
      </c>
      <c r="M14" s="129" t="s">
        <v>37</v>
      </c>
      <c r="N14" s="129"/>
    </row>
    <row r="15" spans="1:14" ht="78.75">
      <c r="A15" s="131"/>
      <c r="B15" s="131"/>
      <c r="C15" s="131"/>
      <c r="D15" s="64" t="s">
        <v>38</v>
      </c>
      <c r="E15" s="64" t="s">
        <v>39</v>
      </c>
      <c r="F15" s="131"/>
      <c r="G15" s="64" t="s">
        <v>38</v>
      </c>
      <c r="H15" s="64" t="s">
        <v>39</v>
      </c>
      <c r="I15" s="131"/>
      <c r="J15" s="64" t="s">
        <v>38</v>
      </c>
      <c r="K15" s="64" t="s">
        <v>39</v>
      </c>
      <c r="L15" s="131"/>
      <c r="M15" s="64" t="s">
        <v>38</v>
      </c>
      <c r="N15" s="64" t="s">
        <v>39</v>
      </c>
    </row>
    <row r="16" spans="1:14" s="13" customFormat="1" ht="11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</row>
    <row r="17" spans="1:14" s="13" customFormat="1" ht="51.75" customHeight="1">
      <c r="A17" s="60" t="s">
        <v>120</v>
      </c>
      <c r="B17" s="61">
        <f>B18+B24</f>
        <v>16959332.71</v>
      </c>
      <c r="C17" s="61">
        <f aca="true" t="shared" si="0" ref="C17:N17">C18+C24</f>
        <v>0</v>
      </c>
      <c r="D17" s="61">
        <f t="shared" si="0"/>
        <v>0</v>
      </c>
      <c r="E17" s="61">
        <f t="shared" si="0"/>
        <v>0</v>
      </c>
      <c r="F17" s="61">
        <f t="shared" si="0"/>
        <v>642314.75</v>
      </c>
      <c r="G17" s="61">
        <f t="shared" si="0"/>
        <v>642314.75</v>
      </c>
      <c r="H17" s="61">
        <f t="shared" si="0"/>
        <v>0</v>
      </c>
      <c r="I17" s="61">
        <f t="shared" si="0"/>
        <v>520458.63</v>
      </c>
      <c r="J17" s="61">
        <f t="shared" si="0"/>
        <v>520458.63</v>
      </c>
      <c r="K17" s="61">
        <f t="shared" si="0"/>
        <v>0</v>
      </c>
      <c r="L17" s="61">
        <f t="shared" si="0"/>
        <v>121856.12</v>
      </c>
      <c r="M17" s="61">
        <f t="shared" si="0"/>
        <v>121856.12</v>
      </c>
      <c r="N17" s="61">
        <f t="shared" si="0"/>
        <v>0</v>
      </c>
    </row>
    <row r="18" spans="1:15" ht="110.25">
      <c r="A18" s="11" t="s">
        <v>97</v>
      </c>
      <c r="B18" s="3">
        <f>B19+B20+B21+B22+B23</f>
        <v>16579332.71</v>
      </c>
      <c r="C18" s="3">
        <f aca="true" t="shared" si="1" ref="C18:N18">C19+C20+C21+C22+C23</f>
        <v>0</v>
      </c>
      <c r="D18" s="3">
        <f t="shared" si="1"/>
        <v>0</v>
      </c>
      <c r="E18" s="3">
        <f t="shared" si="1"/>
        <v>0</v>
      </c>
      <c r="F18" s="3">
        <f t="shared" si="1"/>
        <v>528314.75</v>
      </c>
      <c r="G18" s="3">
        <f t="shared" si="1"/>
        <v>528314.75</v>
      </c>
      <c r="H18" s="3">
        <f t="shared" si="1"/>
        <v>0</v>
      </c>
      <c r="I18" s="3">
        <f t="shared" si="1"/>
        <v>520458.63</v>
      </c>
      <c r="J18" s="3">
        <f t="shared" si="1"/>
        <v>520458.63</v>
      </c>
      <c r="K18" s="3">
        <f t="shared" si="1"/>
        <v>0</v>
      </c>
      <c r="L18" s="3">
        <f t="shared" si="1"/>
        <v>7856.119999999995</v>
      </c>
      <c r="M18" s="3">
        <f t="shared" si="1"/>
        <v>7856.119999999995</v>
      </c>
      <c r="N18" s="3">
        <f t="shared" si="1"/>
        <v>0</v>
      </c>
      <c r="O18" s="16"/>
    </row>
    <row r="19" spans="1:14" ht="141.75">
      <c r="A19" s="11" t="s">
        <v>115</v>
      </c>
      <c r="B19" s="3">
        <v>429784.99</v>
      </c>
      <c r="C19" s="3">
        <v>0</v>
      </c>
      <c r="D19" s="3">
        <v>0</v>
      </c>
      <c r="E19" s="3">
        <v>0</v>
      </c>
      <c r="F19" s="40">
        <f>G19</f>
        <v>309228.2</v>
      </c>
      <c r="G19" s="40">
        <v>309228.2</v>
      </c>
      <c r="H19" s="3">
        <v>0</v>
      </c>
      <c r="I19" s="3">
        <f>J19+K19</f>
        <v>301372.08</v>
      </c>
      <c r="J19" s="40">
        <v>301372.08</v>
      </c>
      <c r="K19" s="3">
        <v>0</v>
      </c>
      <c r="L19" s="3">
        <f>M19+N19</f>
        <v>7856.119999999995</v>
      </c>
      <c r="M19" s="3">
        <f>C19+G19-J19</f>
        <v>7856.119999999995</v>
      </c>
      <c r="N19" s="3">
        <v>0</v>
      </c>
    </row>
    <row r="20" spans="1:14" ht="156" customHeight="1">
      <c r="A20" s="11" t="s">
        <v>116</v>
      </c>
      <c r="B20" s="3">
        <v>306680</v>
      </c>
      <c r="C20" s="3">
        <v>0</v>
      </c>
      <c r="D20" s="3">
        <v>0</v>
      </c>
      <c r="E20" s="3">
        <v>0</v>
      </c>
      <c r="F20" s="40">
        <f>G20</f>
        <v>176850</v>
      </c>
      <c r="G20" s="40">
        <v>176850</v>
      </c>
      <c r="H20" s="3">
        <v>0</v>
      </c>
      <c r="I20" s="3">
        <f>J20+K20</f>
        <v>176850</v>
      </c>
      <c r="J20" s="40">
        <v>176850</v>
      </c>
      <c r="K20" s="3">
        <v>0</v>
      </c>
      <c r="L20" s="3">
        <f>M20+N20</f>
        <v>0</v>
      </c>
      <c r="M20" s="3">
        <f>C20+G20-J20</f>
        <v>0</v>
      </c>
      <c r="N20" s="3">
        <v>0</v>
      </c>
    </row>
    <row r="21" spans="1:14" ht="110.25" customHeight="1">
      <c r="A21" s="59" t="s">
        <v>117</v>
      </c>
      <c r="B21" s="3">
        <v>101367.72</v>
      </c>
      <c r="C21" s="3">
        <v>0</v>
      </c>
      <c r="D21" s="3">
        <v>0</v>
      </c>
      <c r="E21" s="3">
        <v>0</v>
      </c>
      <c r="F21" s="40">
        <f>G21</f>
        <v>42236.55</v>
      </c>
      <c r="G21" s="40">
        <v>42236.55</v>
      </c>
      <c r="H21" s="3">
        <v>0</v>
      </c>
      <c r="I21" s="3">
        <f>J21+K21</f>
        <v>42236.55</v>
      </c>
      <c r="J21" s="40">
        <v>42236.55</v>
      </c>
      <c r="K21" s="3">
        <v>0</v>
      </c>
      <c r="L21" s="3">
        <f>M21+N21</f>
        <v>0</v>
      </c>
      <c r="M21" s="3">
        <f>C21+G21-J21</f>
        <v>0</v>
      </c>
      <c r="N21" s="3">
        <v>0</v>
      </c>
    </row>
    <row r="22" spans="1:14" ht="160.5" customHeight="1">
      <c r="A22" s="11" t="s">
        <v>118</v>
      </c>
      <c r="B22" s="3">
        <v>15000000</v>
      </c>
      <c r="C22" s="3">
        <v>0</v>
      </c>
      <c r="D22" s="3">
        <v>0</v>
      </c>
      <c r="E22" s="3">
        <v>0</v>
      </c>
      <c r="F22" s="40">
        <f>G22</f>
        <v>0</v>
      </c>
      <c r="G22" s="40">
        <v>0</v>
      </c>
      <c r="H22" s="3">
        <v>0</v>
      </c>
      <c r="I22" s="3">
        <f>J22+K22</f>
        <v>0</v>
      </c>
      <c r="J22" s="40">
        <v>0</v>
      </c>
      <c r="K22" s="3">
        <v>0</v>
      </c>
      <c r="L22" s="3">
        <f>M22+N22</f>
        <v>0</v>
      </c>
      <c r="M22" s="3">
        <f>C22+G22-J22</f>
        <v>0</v>
      </c>
      <c r="N22" s="3">
        <v>0</v>
      </c>
    </row>
    <row r="23" spans="1:14" ht="123.75" customHeight="1">
      <c r="A23" s="11" t="s">
        <v>156</v>
      </c>
      <c r="B23" s="3">
        <v>741500</v>
      </c>
      <c r="C23" s="3">
        <v>0</v>
      </c>
      <c r="D23" s="3">
        <v>0</v>
      </c>
      <c r="E23" s="3">
        <v>0</v>
      </c>
      <c r="F23" s="40">
        <f>G23</f>
        <v>0</v>
      </c>
      <c r="G23" s="40"/>
      <c r="H23" s="3">
        <v>0</v>
      </c>
      <c r="I23" s="3">
        <f>J23+K23</f>
        <v>0</v>
      </c>
      <c r="J23" s="40">
        <v>0</v>
      </c>
      <c r="K23" s="3">
        <v>0</v>
      </c>
      <c r="L23" s="3">
        <f>M23+N23</f>
        <v>0</v>
      </c>
      <c r="M23" s="3">
        <f>C23+G23-J23</f>
        <v>0</v>
      </c>
      <c r="N23" s="3">
        <v>0</v>
      </c>
    </row>
    <row r="24" spans="1:14" ht="141.75" customHeight="1">
      <c r="A24" s="62" t="s">
        <v>119</v>
      </c>
      <c r="B24" s="28">
        <f>B25</f>
        <v>380000</v>
      </c>
      <c r="C24" s="28">
        <f aca="true" t="shared" si="2" ref="C24:N24">C25</f>
        <v>0</v>
      </c>
      <c r="D24" s="28">
        <f t="shared" si="2"/>
        <v>0</v>
      </c>
      <c r="E24" s="28">
        <f t="shared" si="2"/>
        <v>0</v>
      </c>
      <c r="F24" s="28">
        <f>F25</f>
        <v>114000</v>
      </c>
      <c r="G24" s="28">
        <f>G25</f>
        <v>114000</v>
      </c>
      <c r="H24" s="28">
        <f t="shared" si="2"/>
        <v>0</v>
      </c>
      <c r="I24" s="28">
        <f t="shared" si="2"/>
        <v>0</v>
      </c>
      <c r="J24" s="40">
        <v>0</v>
      </c>
      <c r="K24" s="28">
        <f t="shared" si="2"/>
        <v>0</v>
      </c>
      <c r="L24" s="28">
        <f>L25</f>
        <v>114000</v>
      </c>
      <c r="M24" s="28">
        <f t="shared" si="2"/>
        <v>114000</v>
      </c>
      <c r="N24" s="28">
        <f t="shared" si="2"/>
        <v>0</v>
      </c>
    </row>
    <row r="25" spans="1:14" ht="144" customHeight="1">
      <c r="A25" s="11" t="s">
        <v>157</v>
      </c>
      <c r="B25" s="3">
        <v>380000</v>
      </c>
      <c r="C25" s="3">
        <v>0</v>
      </c>
      <c r="D25" s="3">
        <v>0</v>
      </c>
      <c r="E25" s="3">
        <v>0</v>
      </c>
      <c r="F25" s="40">
        <v>114000</v>
      </c>
      <c r="G25" s="40">
        <v>114000</v>
      </c>
      <c r="H25" s="3">
        <v>0</v>
      </c>
      <c r="I25" s="3">
        <f>J25</f>
        <v>0</v>
      </c>
      <c r="J25" s="40">
        <v>0</v>
      </c>
      <c r="K25" s="3">
        <v>0</v>
      </c>
      <c r="L25" s="3">
        <f>M25+N25</f>
        <v>114000</v>
      </c>
      <c r="M25" s="3">
        <f>F25-I25</f>
        <v>114000</v>
      </c>
      <c r="N25" s="3">
        <v>0</v>
      </c>
    </row>
    <row r="26" spans="1:14" ht="75.75" customHeight="1">
      <c r="A26" s="11" t="s">
        <v>102</v>
      </c>
      <c r="B26" s="15">
        <f>B27</f>
        <v>26378627.520000003</v>
      </c>
      <c r="C26" s="15">
        <f aca="true" t="shared" si="3" ref="C26:N26">C27</f>
        <v>187303.55</v>
      </c>
      <c r="D26" s="15">
        <f t="shared" si="3"/>
        <v>187303.55</v>
      </c>
      <c r="E26" s="15">
        <f t="shared" si="3"/>
        <v>0</v>
      </c>
      <c r="F26" s="15">
        <f t="shared" si="3"/>
        <v>14030703.000000002</v>
      </c>
      <c r="G26" s="15"/>
      <c r="H26" s="15">
        <f t="shared" si="3"/>
        <v>0</v>
      </c>
      <c r="I26" s="15">
        <f t="shared" si="3"/>
        <v>14218006.55</v>
      </c>
      <c r="J26" s="15">
        <f>J27</f>
        <v>14218006.55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</row>
    <row r="27" spans="1:16" ht="43.5" customHeight="1">
      <c r="A27" s="56" t="s">
        <v>37</v>
      </c>
      <c r="B27" s="57">
        <f>B28+B29+B30+B31+B32+B33+B34+B35+B36+B37+B38+B39+B40+B41+B42+B44+B45+B43+B46+B47+B48</f>
        <v>26378627.520000003</v>
      </c>
      <c r="C27" s="57">
        <f>C28+C29+C30+C31+C32+C33+C34+C35+C36+C37+C38+C39+C40+C41+C42+C44+C45+C43+C46+C47+C48</f>
        <v>187303.55</v>
      </c>
      <c r="D27" s="57">
        <f>D28+D29+D30+D31+D32+D33+D34+D35+D36+D37+D38+D39+D40+D41+D42+D44+D45+D43+D46+D47+D48</f>
        <v>187303.55</v>
      </c>
      <c r="E27" s="57">
        <f>E28+E29+E30+E31+E32+E33+E34+E35+E36+E37+E38+E39+E40+E41+E42+E44+E45+E43+E46+E47+E48</f>
        <v>0</v>
      </c>
      <c r="F27" s="57">
        <f>F28+F29+F30+F31+F32+F33+F34+F35+F36+F37+F38+F39+F40+F41+F42+F44+F45+F43+F46+F47+F48</f>
        <v>14030703.000000002</v>
      </c>
      <c r="G27" s="57">
        <f>G28+G29+G30+G31+G32+G33+G34+G35+G36+G37+G38+G39+G40+G41+G42+G43+G44+G45+G46+G47+G48</f>
        <v>14030703.000000002</v>
      </c>
      <c r="H27" s="57">
        <f aca="true" t="shared" si="4" ref="H27:N27">H28+H29+H30+H31+H32+H33+H34+H35+H36+H37+H38+H39+H40+H41+H42+H44+H45+H43</f>
        <v>0</v>
      </c>
      <c r="I27" s="57">
        <f>I28+I29+I30+I31+I32+I33+I34+I35+I36+I37+I38+I39+I40+I41+I42+I44+I45+I43+I46+I47+I48</f>
        <v>14218006.55</v>
      </c>
      <c r="J27" s="57">
        <f>J28+J29+J30+J31+J32+J33+J34+J35+J36+J37+J38+J39+J40+J41+J42+J43+J44+J45+J46+J47+J48</f>
        <v>14218006.55</v>
      </c>
      <c r="K27" s="57">
        <f t="shared" si="4"/>
        <v>0</v>
      </c>
      <c r="L27" s="57">
        <f>L28+L29+L30+L31+L32+L33+L34+L35+L36+L37+L38+L39+L40+L41+L42+L44+L45+L43+L46+L47+L48</f>
        <v>0</v>
      </c>
      <c r="M27" s="57">
        <f>M28+M29+M30+M31+M32+M33+M34+M35+M36+M37+M38+M39+M40+M41+M42+M44+M45+M43+M46+M47+M48</f>
        <v>0</v>
      </c>
      <c r="N27" s="57">
        <f t="shared" si="4"/>
        <v>0</v>
      </c>
      <c r="O27" s="16"/>
      <c r="P27" s="16"/>
    </row>
    <row r="28" spans="1:14" ht="127.5" customHeight="1">
      <c r="A28" s="11" t="s">
        <v>56</v>
      </c>
      <c r="B28" s="3">
        <v>1482254.38</v>
      </c>
      <c r="C28" s="3">
        <v>0</v>
      </c>
      <c r="D28" s="3">
        <v>0</v>
      </c>
      <c r="E28" s="3">
        <v>0</v>
      </c>
      <c r="F28" s="3">
        <f>G28</f>
        <v>812714.05</v>
      </c>
      <c r="G28" s="40">
        <v>812714.05</v>
      </c>
      <c r="H28" s="3"/>
      <c r="I28" s="3">
        <f>J28</f>
        <v>812714.05</v>
      </c>
      <c r="J28" s="3">
        <f>G28</f>
        <v>812714.05</v>
      </c>
      <c r="K28" s="3">
        <v>0</v>
      </c>
      <c r="L28" s="3">
        <f>M28</f>
        <v>0</v>
      </c>
      <c r="M28" s="3">
        <f>C28+F28-J28</f>
        <v>0</v>
      </c>
      <c r="N28" s="3">
        <v>0</v>
      </c>
    </row>
    <row r="29" spans="1:14" ht="150" customHeight="1">
      <c r="A29" s="11" t="s">
        <v>57</v>
      </c>
      <c r="B29" s="3">
        <v>1302259.52</v>
      </c>
      <c r="C29" s="3">
        <v>0</v>
      </c>
      <c r="D29" s="3">
        <v>0</v>
      </c>
      <c r="E29" s="3">
        <v>0</v>
      </c>
      <c r="F29" s="3">
        <f aca="true" t="shared" si="5" ref="F29:F45">G29</f>
        <v>710930.1</v>
      </c>
      <c r="G29" s="40">
        <v>710930.1</v>
      </c>
      <c r="H29" s="3"/>
      <c r="I29" s="3">
        <f>J29</f>
        <v>710930.1</v>
      </c>
      <c r="J29" s="3">
        <f aca="true" t="shared" si="6" ref="J29:J44">G29</f>
        <v>710930.1</v>
      </c>
      <c r="K29" s="3">
        <v>0</v>
      </c>
      <c r="L29" s="3">
        <f>M29</f>
        <v>0</v>
      </c>
      <c r="M29" s="3">
        <f>C29+F29-J29</f>
        <v>0</v>
      </c>
      <c r="N29" s="3">
        <v>0</v>
      </c>
    </row>
    <row r="30" spans="1:14" ht="117.75" customHeight="1">
      <c r="A30" s="11" t="s">
        <v>64</v>
      </c>
      <c r="B30" s="58">
        <v>475420.74</v>
      </c>
      <c r="C30" s="3">
        <v>0</v>
      </c>
      <c r="D30" s="3">
        <v>0</v>
      </c>
      <c r="E30" s="3">
        <v>0</v>
      </c>
      <c r="F30" s="3">
        <f>G30</f>
        <v>208613.15</v>
      </c>
      <c r="G30" s="40">
        <v>208613.15</v>
      </c>
      <c r="H30" s="3"/>
      <c r="I30" s="3">
        <f aca="true" t="shared" si="7" ref="I30:I48">J30</f>
        <v>208613.15</v>
      </c>
      <c r="J30" s="3">
        <f t="shared" si="6"/>
        <v>208613.15</v>
      </c>
      <c r="K30" s="3">
        <v>0</v>
      </c>
      <c r="L30" s="3">
        <f aca="true" t="shared" si="8" ref="L30:L44">M30</f>
        <v>0</v>
      </c>
      <c r="M30" s="3">
        <f aca="true" t="shared" si="9" ref="M30:M42">C30+F30-J30</f>
        <v>0</v>
      </c>
      <c r="N30" s="3">
        <v>0</v>
      </c>
    </row>
    <row r="31" spans="1:14" ht="88.5" customHeight="1">
      <c r="A31" s="11" t="s">
        <v>74</v>
      </c>
      <c r="B31" s="58">
        <v>113324.49</v>
      </c>
      <c r="C31" s="3">
        <v>0</v>
      </c>
      <c r="D31" s="3">
        <v>0</v>
      </c>
      <c r="E31" s="3">
        <v>0</v>
      </c>
      <c r="F31" s="3">
        <f t="shared" si="5"/>
        <v>49726.43</v>
      </c>
      <c r="G31" s="40">
        <v>49726.43</v>
      </c>
      <c r="H31" s="3"/>
      <c r="I31" s="3">
        <f t="shared" si="7"/>
        <v>49726.43</v>
      </c>
      <c r="J31" s="3">
        <f t="shared" si="6"/>
        <v>49726.43</v>
      </c>
      <c r="K31" s="3">
        <v>0</v>
      </c>
      <c r="L31" s="3">
        <f t="shared" si="8"/>
        <v>0</v>
      </c>
      <c r="M31" s="3">
        <f t="shared" si="9"/>
        <v>0</v>
      </c>
      <c r="N31" s="3">
        <v>0</v>
      </c>
    </row>
    <row r="32" spans="1:14" ht="117.75" customHeight="1">
      <c r="A32" s="11" t="s">
        <v>58</v>
      </c>
      <c r="B32" s="58">
        <v>325533.6</v>
      </c>
      <c r="C32" s="3">
        <v>0</v>
      </c>
      <c r="D32" s="3">
        <v>0</v>
      </c>
      <c r="E32" s="3">
        <v>0</v>
      </c>
      <c r="F32" s="3">
        <f t="shared" si="5"/>
        <v>177534.61</v>
      </c>
      <c r="G32" s="40">
        <v>177534.61</v>
      </c>
      <c r="H32" s="3"/>
      <c r="I32" s="3">
        <f t="shared" si="7"/>
        <v>177534.61</v>
      </c>
      <c r="J32" s="3">
        <f t="shared" si="6"/>
        <v>177534.61</v>
      </c>
      <c r="K32" s="3">
        <v>0</v>
      </c>
      <c r="L32" s="3">
        <f t="shared" si="8"/>
        <v>0</v>
      </c>
      <c r="M32" s="3">
        <f t="shared" si="9"/>
        <v>0</v>
      </c>
      <c r="N32" s="3">
        <v>0</v>
      </c>
    </row>
    <row r="33" spans="1:14" ht="131.25" customHeight="1">
      <c r="A33" s="11" t="s">
        <v>68</v>
      </c>
      <c r="B33" s="58">
        <v>701930.88</v>
      </c>
      <c r="C33" s="3">
        <v>0</v>
      </c>
      <c r="D33" s="3">
        <v>0</v>
      </c>
      <c r="E33" s="3">
        <v>0</v>
      </c>
      <c r="F33" s="3">
        <f t="shared" si="5"/>
        <v>382808.53</v>
      </c>
      <c r="G33" s="40">
        <v>382808.53</v>
      </c>
      <c r="H33" s="3"/>
      <c r="I33" s="3">
        <f>J33</f>
        <v>382808.53</v>
      </c>
      <c r="J33" s="3">
        <f t="shared" si="6"/>
        <v>382808.53</v>
      </c>
      <c r="K33" s="3">
        <v>0</v>
      </c>
      <c r="L33" s="3">
        <f t="shared" si="8"/>
        <v>0</v>
      </c>
      <c r="M33" s="3">
        <f t="shared" si="9"/>
        <v>0</v>
      </c>
      <c r="N33" s="3">
        <v>0</v>
      </c>
    </row>
    <row r="34" spans="1:14" ht="131.25" customHeight="1">
      <c r="A34" s="11" t="s">
        <v>69</v>
      </c>
      <c r="B34" s="58">
        <v>2749213.15</v>
      </c>
      <c r="C34" s="3">
        <v>0</v>
      </c>
      <c r="D34" s="3">
        <v>0</v>
      </c>
      <c r="E34" s="3">
        <v>0</v>
      </c>
      <c r="F34" s="3">
        <f>G34</f>
        <v>1509536.73</v>
      </c>
      <c r="G34" s="40">
        <v>1509536.73</v>
      </c>
      <c r="H34" s="3"/>
      <c r="I34" s="3">
        <f>J34</f>
        <v>1509536.73</v>
      </c>
      <c r="J34" s="3">
        <f t="shared" si="6"/>
        <v>1509536.73</v>
      </c>
      <c r="K34" s="3">
        <v>0</v>
      </c>
      <c r="L34" s="3">
        <f t="shared" si="8"/>
        <v>0</v>
      </c>
      <c r="M34" s="3">
        <f t="shared" si="9"/>
        <v>0</v>
      </c>
      <c r="N34" s="3">
        <v>0</v>
      </c>
    </row>
    <row r="35" spans="1:14" ht="165" customHeight="1">
      <c r="A35" s="11" t="s">
        <v>70</v>
      </c>
      <c r="B35" s="58">
        <v>3260576.88</v>
      </c>
      <c r="C35" s="3">
        <v>0</v>
      </c>
      <c r="D35" s="3">
        <v>0</v>
      </c>
      <c r="E35" s="3">
        <v>0</v>
      </c>
      <c r="F35" s="3">
        <f>G35</f>
        <v>1778611.59</v>
      </c>
      <c r="G35" s="40">
        <v>1778611.59</v>
      </c>
      <c r="H35" s="3"/>
      <c r="I35" s="3">
        <f>J35</f>
        <v>1778611.59</v>
      </c>
      <c r="J35" s="3">
        <f t="shared" si="6"/>
        <v>1778611.59</v>
      </c>
      <c r="K35" s="3">
        <v>0</v>
      </c>
      <c r="L35" s="3">
        <f t="shared" si="8"/>
        <v>0</v>
      </c>
      <c r="M35" s="3">
        <f t="shared" si="9"/>
        <v>0</v>
      </c>
      <c r="N35" s="3">
        <v>0</v>
      </c>
    </row>
    <row r="36" spans="1:14" ht="165" customHeight="1">
      <c r="A36" s="11" t="s">
        <v>59</v>
      </c>
      <c r="B36" s="58">
        <v>570588.06</v>
      </c>
      <c r="C36" s="3">
        <v>0</v>
      </c>
      <c r="D36" s="3">
        <v>0</v>
      </c>
      <c r="E36" s="3">
        <v>0</v>
      </c>
      <c r="F36" s="3">
        <f t="shared" si="5"/>
        <v>311671.89</v>
      </c>
      <c r="G36" s="40">
        <v>311671.89</v>
      </c>
      <c r="H36" s="3"/>
      <c r="I36" s="3">
        <f t="shared" si="7"/>
        <v>311671.89</v>
      </c>
      <c r="J36" s="3">
        <f t="shared" si="6"/>
        <v>311671.89</v>
      </c>
      <c r="K36" s="3">
        <v>0</v>
      </c>
      <c r="L36" s="3">
        <f>M36</f>
        <v>0</v>
      </c>
      <c r="M36" s="3">
        <f>C36+F36-J36</f>
        <v>0</v>
      </c>
      <c r="N36" s="3">
        <v>0</v>
      </c>
    </row>
    <row r="37" spans="1:14" ht="165" customHeight="1">
      <c r="A37" s="11" t="s">
        <v>65</v>
      </c>
      <c r="B37" s="58">
        <v>868526.72</v>
      </c>
      <c r="C37" s="3">
        <v>0</v>
      </c>
      <c r="D37" s="3">
        <v>0</v>
      </c>
      <c r="E37" s="3">
        <v>0</v>
      </c>
      <c r="F37" s="3">
        <f>G37</f>
        <v>473953.4</v>
      </c>
      <c r="G37" s="40">
        <v>473953.4</v>
      </c>
      <c r="H37" s="3"/>
      <c r="I37" s="3">
        <f t="shared" si="7"/>
        <v>473953.4</v>
      </c>
      <c r="J37" s="3">
        <f t="shared" si="6"/>
        <v>473953.4</v>
      </c>
      <c r="K37" s="3">
        <v>0</v>
      </c>
      <c r="L37" s="3">
        <f t="shared" si="8"/>
        <v>0</v>
      </c>
      <c r="M37" s="3">
        <f t="shared" si="9"/>
        <v>0</v>
      </c>
      <c r="N37" s="3">
        <v>0</v>
      </c>
    </row>
    <row r="38" spans="1:14" ht="115.5" customHeight="1">
      <c r="A38" s="11" t="s">
        <v>66</v>
      </c>
      <c r="B38" s="58">
        <v>852456.12</v>
      </c>
      <c r="C38" s="3">
        <v>0</v>
      </c>
      <c r="D38" s="3">
        <v>0</v>
      </c>
      <c r="E38" s="3">
        <v>0</v>
      </c>
      <c r="F38" s="3">
        <f t="shared" si="5"/>
        <v>374055.57</v>
      </c>
      <c r="G38" s="40">
        <v>374055.57</v>
      </c>
      <c r="H38" s="3"/>
      <c r="I38" s="3">
        <f>J38</f>
        <v>374055.57</v>
      </c>
      <c r="J38" s="3">
        <f t="shared" si="6"/>
        <v>374055.57</v>
      </c>
      <c r="K38" s="3">
        <v>0</v>
      </c>
      <c r="L38" s="3">
        <f>M38</f>
        <v>0</v>
      </c>
      <c r="M38" s="3">
        <f>C38+F38-J38</f>
        <v>0</v>
      </c>
      <c r="N38" s="3">
        <v>0</v>
      </c>
    </row>
    <row r="39" spans="1:14" ht="129" customHeight="1">
      <c r="A39" s="11" t="s">
        <v>67</v>
      </c>
      <c r="B39" s="58">
        <v>100679.49</v>
      </c>
      <c r="C39" s="3">
        <v>0</v>
      </c>
      <c r="D39" s="3">
        <v>0</v>
      </c>
      <c r="E39" s="3">
        <v>0</v>
      </c>
      <c r="F39" s="3">
        <f t="shared" si="5"/>
        <v>44177.85</v>
      </c>
      <c r="G39" s="40">
        <v>44177.85</v>
      </c>
      <c r="H39" s="3"/>
      <c r="I39" s="3">
        <f t="shared" si="7"/>
        <v>44177.85</v>
      </c>
      <c r="J39" s="3">
        <f t="shared" si="6"/>
        <v>44177.85</v>
      </c>
      <c r="K39" s="3">
        <v>0</v>
      </c>
      <c r="L39" s="3">
        <f t="shared" si="8"/>
        <v>0</v>
      </c>
      <c r="M39" s="3">
        <f t="shared" si="9"/>
        <v>0</v>
      </c>
      <c r="N39" s="3">
        <v>0</v>
      </c>
    </row>
    <row r="40" spans="1:14" ht="165" customHeight="1">
      <c r="A40" s="11" t="s">
        <v>60</v>
      </c>
      <c r="B40" s="58">
        <v>2898837.28</v>
      </c>
      <c r="C40" s="3">
        <v>187303.55</v>
      </c>
      <c r="D40" s="3">
        <v>187303.55</v>
      </c>
      <c r="E40" s="3">
        <v>0</v>
      </c>
      <c r="F40" s="3">
        <f>G40</f>
        <v>1583729.39</v>
      </c>
      <c r="G40" s="40">
        <v>1583729.39</v>
      </c>
      <c r="H40" s="3"/>
      <c r="I40" s="3">
        <f t="shared" si="7"/>
        <v>1771032.94</v>
      </c>
      <c r="J40" s="3">
        <f>G40+C40</f>
        <v>1771032.94</v>
      </c>
      <c r="K40" s="3">
        <v>0</v>
      </c>
      <c r="L40" s="3">
        <f>M40</f>
        <v>0</v>
      </c>
      <c r="M40" s="3">
        <f>C40+F40-J40</f>
        <v>0</v>
      </c>
      <c r="N40" s="3">
        <v>0</v>
      </c>
    </row>
    <row r="41" spans="1:14" ht="165" customHeight="1">
      <c r="A41" s="11" t="s">
        <v>61</v>
      </c>
      <c r="B41" s="58">
        <v>2885022</v>
      </c>
      <c r="C41" s="3">
        <v>0</v>
      </c>
      <c r="D41" s="3">
        <v>0</v>
      </c>
      <c r="E41" s="3">
        <v>0</v>
      </c>
      <c r="F41" s="3">
        <f t="shared" si="5"/>
        <v>1573389.91</v>
      </c>
      <c r="G41" s="40">
        <v>1573389.91</v>
      </c>
      <c r="H41" s="3"/>
      <c r="I41" s="3">
        <f>J41</f>
        <v>1573389.91</v>
      </c>
      <c r="J41" s="3">
        <f t="shared" si="6"/>
        <v>1573389.91</v>
      </c>
      <c r="K41" s="3">
        <v>0</v>
      </c>
      <c r="L41" s="3">
        <f>M41</f>
        <v>0</v>
      </c>
      <c r="M41" s="3">
        <f>C41+F41-J41</f>
        <v>0</v>
      </c>
      <c r="N41" s="3">
        <v>0</v>
      </c>
    </row>
    <row r="42" spans="1:14" ht="128.25" customHeight="1">
      <c r="A42" s="11" t="s">
        <v>62</v>
      </c>
      <c r="B42" s="58">
        <v>554236.75</v>
      </c>
      <c r="C42" s="3">
        <v>0</v>
      </c>
      <c r="D42" s="3">
        <v>0</v>
      </c>
      <c r="E42" s="3">
        <v>0</v>
      </c>
      <c r="F42" s="3">
        <f t="shared" si="5"/>
        <v>302842.8</v>
      </c>
      <c r="G42" s="40">
        <v>302842.8</v>
      </c>
      <c r="H42" s="3"/>
      <c r="I42" s="3">
        <f t="shared" si="7"/>
        <v>302842.8</v>
      </c>
      <c r="J42" s="3">
        <f t="shared" si="6"/>
        <v>302842.8</v>
      </c>
      <c r="K42" s="3">
        <v>0</v>
      </c>
      <c r="L42" s="3">
        <f t="shared" si="8"/>
        <v>0</v>
      </c>
      <c r="M42" s="3">
        <f t="shared" si="9"/>
        <v>0</v>
      </c>
      <c r="N42" s="3">
        <v>0</v>
      </c>
    </row>
    <row r="43" spans="1:14" ht="137.25" customHeight="1">
      <c r="A43" s="11" t="s">
        <v>132</v>
      </c>
      <c r="B43" s="58">
        <v>530381.6</v>
      </c>
      <c r="C43" s="3">
        <v>0</v>
      </c>
      <c r="D43" s="3">
        <v>0</v>
      </c>
      <c r="E43" s="3">
        <v>0</v>
      </c>
      <c r="F43" s="3">
        <f>G43</f>
        <v>291355.78</v>
      </c>
      <c r="G43" s="40">
        <v>291355.78</v>
      </c>
      <c r="H43" s="3"/>
      <c r="I43" s="3">
        <f>J43</f>
        <v>291355.78</v>
      </c>
      <c r="J43" s="3">
        <f t="shared" si="6"/>
        <v>291355.78</v>
      </c>
      <c r="K43" s="3">
        <v>0</v>
      </c>
      <c r="L43" s="3">
        <f>M43</f>
        <v>0</v>
      </c>
      <c r="M43" s="3">
        <f aca="true" t="shared" si="10" ref="M43:M48">C43+F43-J43</f>
        <v>0</v>
      </c>
      <c r="N43" s="3">
        <v>0</v>
      </c>
    </row>
    <row r="44" spans="1:14" ht="55.5" customHeight="1">
      <c r="A44" s="11" t="s">
        <v>63</v>
      </c>
      <c r="B44" s="58">
        <v>191362.42</v>
      </c>
      <c r="C44" s="3">
        <v>0</v>
      </c>
      <c r="D44" s="3">
        <v>0</v>
      </c>
      <c r="E44" s="3">
        <v>0</v>
      </c>
      <c r="F44" s="3">
        <f>G44</f>
        <v>95681.22</v>
      </c>
      <c r="G44" s="40">
        <v>95681.22</v>
      </c>
      <c r="H44" s="3"/>
      <c r="I44" s="3">
        <f t="shared" si="7"/>
        <v>95681.22</v>
      </c>
      <c r="J44" s="3">
        <f t="shared" si="6"/>
        <v>95681.22</v>
      </c>
      <c r="K44" s="3">
        <v>0</v>
      </c>
      <c r="L44" s="3">
        <f t="shared" si="8"/>
        <v>0</v>
      </c>
      <c r="M44" s="3">
        <f t="shared" si="10"/>
        <v>0</v>
      </c>
      <c r="N44" s="3">
        <v>0</v>
      </c>
    </row>
    <row r="45" spans="1:14" ht="60" customHeight="1">
      <c r="A45" s="11" t="s">
        <v>52</v>
      </c>
      <c r="B45" s="58">
        <v>517621.24</v>
      </c>
      <c r="C45" s="3">
        <v>0</v>
      </c>
      <c r="D45" s="3">
        <v>0</v>
      </c>
      <c r="E45" s="3">
        <v>0</v>
      </c>
      <c r="F45" s="3">
        <f t="shared" si="5"/>
        <v>298230</v>
      </c>
      <c r="G45" s="40">
        <v>298230</v>
      </c>
      <c r="H45" s="3"/>
      <c r="I45" s="3">
        <f t="shared" si="7"/>
        <v>298230</v>
      </c>
      <c r="J45" s="3">
        <v>298230</v>
      </c>
      <c r="K45" s="3">
        <v>0</v>
      </c>
      <c r="L45" s="3">
        <f>M45</f>
        <v>0</v>
      </c>
      <c r="M45" s="3">
        <f t="shared" si="10"/>
        <v>0</v>
      </c>
      <c r="N45" s="3">
        <v>0</v>
      </c>
    </row>
    <row r="46" spans="1:17" ht="60" customHeight="1">
      <c r="A46" s="11" t="s">
        <v>153</v>
      </c>
      <c r="B46" s="58">
        <v>2996435.08</v>
      </c>
      <c r="C46" s="3"/>
      <c r="D46" s="3"/>
      <c r="E46" s="3"/>
      <c r="F46" s="3">
        <f>G46</f>
        <v>1475386.4300000002</v>
      </c>
      <c r="G46" s="40">
        <f>1476616.84-1230.41</f>
        <v>1475386.4300000002</v>
      </c>
      <c r="H46" s="3"/>
      <c r="I46" s="3">
        <f t="shared" si="7"/>
        <v>1475386.4300000002</v>
      </c>
      <c r="J46" s="3">
        <f>G46</f>
        <v>1475386.4300000002</v>
      </c>
      <c r="K46" s="3"/>
      <c r="L46" s="3">
        <f>M46</f>
        <v>0</v>
      </c>
      <c r="M46" s="3">
        <f t="shared" si="10"/>
        <v>0</v>
      </c>
      <c r="N46" s="3"/>
      <c r="O46" s="16"/>
      <c r="Q46" s="16"/>
    </row>
    <row r="47" spans="1:14" ht="60" customHeight="1">
      <c r="A47" s="11" t="s">
        <v>155</v>
      </c>
      <c r="B47" s="58">
        <v>445923.74</v>
      </c>
      <c r="C47" s="3"/>
      <c r="D47" s="3"/>
      <c r="E47" s="3"/>
      <c r="F47" s="3">
        <f>G47</f>
        <v>363784.57</v>
      </c>
      <c r="G47" s="40">
        <v>363784.57</v>
      </c>
      <c r="H47" s="3"/>
      <c r="I47" s="3">
        <f t="shared" si="7"/>
        <v>363784.57</v>
      </c>
      <c r="J47" s="3">
        <f>G47</f>
        <v>363784.57</v>
      </c>
      <c r="K47" s="3"/>
      <c r="L47" s="3">
        <f>M47</f>
        <v>0</v>
      </c>
      <c r="M47" s="3">
        <f t="shared" si="10"/>
        <v>0</v>
      </c>
      <c r="N47" s="3"/>
    </row>
    <row r="48" spans="1:14" ht="60" customHeight="1">
      <c r="A48" s="11" t="s">
        <v>154</v>
      </c>
      <c r="B48" s="58">
        <v>2556043.38</v>
      </c>
      <c r="C48" s="3"/>
      <c r="D48" s="3"/>
      <c r="E48" s="3"/>
      <c r="F48" s="3">
        <f>G48</f>
        <v>1211969</v>
      </c>
      <c r="G48" s="40">
        <v>1211969</v>
      </c>
      <c r="H48" s="3"/>
      <c r="I48" s="3">
        <f t="shared" si="7"/>
        <v>1211969</v>
      </c>
      <c r="J48" s="3">
        <f>G48</f>
        <v>1211969</v>
      </c>
      <c r="K48" s="3"/>
      <c r="L48" s="3">
        <f>M48</f>
        <v>0</v>
      </c>
      <c r="M48" s="3">
        <f t="shared" si="10"/>
        <v>0</v>
      </c>
      <c r="N48" s="3"/>
    </row>
    <row r="49" spans="1:14" ht="15.75">
      <c r="A49" s="14" t="s">
        <v>44</v>
      </c>
      <c r="B49" s="15">
        <f aca="true" t="shared" si="11" ref="B49:K49">B26+B17</f>
        <v>43337960.230000004</v>
      </c>
      <c r="C49" s="15">
        <f t="shared" si="11"/>
        <v>187303.55</v>
      </c>
      <c r="D49" s="15">
        <f t="shared" si="11"/>
        <v>187303.55</v>
      </c>
      <c r="E49" s="15">
        <f t="shared" si="11"/>
        <v>0</v>
      </c>
      <c r="F49" s="15">
        <f t="shared" si="11"/>
        <v>14673017.750000002</v>
      </c>
      <c r="G49" s="15">
        <f t="shared" si="11"/>
        <v>642314.75</v>
      </c>
      <c r="H49" s="15">
        <f t="shared" si="11"/>
        <v>0</v>
      </c>
      <c r="I49" s="15">
        <f t="shared" si="11"/>
        <v>14738465.180000002</v>
      </c>
      <c r="J49" s="15">
        <f t="shared" si="11"/>
        <v>14738465.180000002</v>
      </c>
      <c r="K49" s="15">
        <f t="shared" si="11"/>
        <v>0</v>
      </c>
      <c r="L49" s="3">
        <f>M49</f>
        <v>121856.12</v>
      </c>
      <c r="M49" s="15">
        <f>M17+M27</f>
        <v>121856.12</v>
      </c>
      <c r="N49" s="15">
        <f>N26+N17</f>
        <v>0</v>
      </c>
    </row>
    <row r="50" ht="15.75">
      <c r="J50" s="1">
        <v>14030703</v>
      </c>
    </row>
    <row r="51" spans="1:10" ht="33.75" customHeight="1">
      <c r="A51" s="132" t="s">
        <v>45</v>
      </c>
      <c r="B51" s="132"/>
      <c r="C51" s="133" t="s">
        <v>53</v>
      </c>
      <c r="D51" s="133"/>
      <c r="E51" s="133"/>
      <c r="F51" s="1" t="s">
        <v>135</v>
      </c>
      <c r="J51" s="16"/>
    </row>
    <row r="52" spans="3:10" ht="15.75">
      <c r="C52" s="135" t="s">
        <v>46</v>
      </c>
      <c r="D52" s="135"/>
      <c r="E52" s="135"/>
      <c r="J52" s="1" t="s">
        <v>55</v>
      </c>
    </row>
    <row r="54" spans="1:7" ht="33.75" customHeight="1">
      <c r="A54" s="132" t="s">
        <v>47</v>
      </c>
      <c r="B54" s="132"/>
      <c r="C54" s="133" t="s">
        <v>54</v>
      </c>
      <c r="D54" s="133"/>
      <c r="E54" s="133"/>
      <c r="G54" s="16">
        <f>G46+G47+G48</f>
        <v>3051140</v>
      </c>
    </row>
    <row r="55" spans="3:5" ht="15.75">
      <c r="C55" s="135" t="s">
        <v>46</v>
      </c>
      <c r="D55" s="135"/>
      <c r="E55" s="135"/>
    </row>
    <row r="56" ht="15.75">
      <c r="A56" s="1" t="s">
        <v>48</v>
      </c>
    </row>
    <row r="57" ht="15.75">
      <c r="B57" s="16"/>
    </row>
    <row r="58" spans="1:5" ht="21.75" customHeight="1">
      <c r="A58" s="132" t="s">
        <v>49</v>
      </c>
      <c r="B58" s="132"/>
      <c r="C58" s="133" t="s">
        <v>54</v>
      </c>
      <c r="D58" s="133"/>
      <c r="E58" s="133"/>
    </row>
    <row r="59" spans="3:5" ht="15.75">
      <c r="C59" s="135" t="s">
        <v>50</v>
      </c>
      <c r="D59" s="135"/>
      <c r="E59" s="135"/>
    </row>
  </sheetData>
  <sheetProtection/>
  <mergeCells count="29">
    <mergeCell ref="C59:E59"/>
    <mergeCell ref="C52:E52"/>
    <mergeCell ref="A54:B54"/>
    <mergeCell ref="C54:E54"/>
    <mergeCell ref="C55:E55"/>
    <mergeCell ref="A58:B58"/>
    <mergeCell ref="C58:E58"/>
    <mergeCell ref="A51:B51"/>
    <mergeCell ref="C51:E51"/>
    <mergeCell ref="A13:A15"/>
    <mergeCell ref="B13:B15"/>
    <mergeCell ref="C13:E13"/>
    <mergeCell ref="F13:H13"/>
    <mergeCell ref="I13:K13"/>
    <mergeCell ref="L13:N13"/>
    <mergeCell ref="C14:C15"/>
    <mergeCell ref="D14:E14"/>
    <mergeCell ref="F14:F15"/>
    <mergeCell ref="G14:H14"/>
    <mergeCell ref="I14:I15"/>
    <mergeCell ref="J14:K14"/>
    <mergeCell ref="L14:L15"/>
    <mergeCell ref="M14:N14"/>
    <mergeCell ref="A3:N3"/>
    <mergeCell ref="A4:N4"/>
    <mergeCell ref="A6:N6"/>
    <mergeCell ref="A8:F8"/>
    <mergeCell ref="A9:F9"/>
    <mergeCell ref="A11:G11"/>
  </mergeCell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4"/>
  <sheetViews>
    <sheetView zoomScale="87" zoomScaleNormal="87" zoomScalePageLayoutView="0" workbookViewId="0" topLeftCell="A32">
      <selection activeCell="H41" sqref="H41"/>
    </sheetView>
  </sheetViews>
  <sheetFormatPr defaultColWidth="9.140625" defaultRowHeight="15"/>
  <cols>
    <col min="1" max="1" width="36.28125" style="1" customWidth="1"/>
    <col min="2" max="2" width="21.00390625" style="1" customWidth="1"/>
    <col min="3" max="3" width="17.7109375" style="1" customWidth="1"/>
    <col min="4" max="4" width="18.00390625" style="1" customWidth="1"/>
    <col min="5" max="5" width="11.28125" style="1" customWidth="1"/>
    <col min="6" max="6" width="16.421875" style="1" customWidth="1"/>
    <col min="7" max="7" width="14.421875" style="1" customWidth="1"/>
    <col min="8" max="8" width="21.28125" style="1" customWidth="1"/>
    <col min="9" max="9" width="19.28125" style="1" customWidth="1"/>
    <col min="10" max="10" width="14.421875" style="1" customWidth="1"/>
    <col min="11" max="11" width="15.8515625" style="1" customWidth="1"/>
    <col min="12" max="16384" width="9.140625" style="1" customWidth="1"/>
  </cols>
  <sheetData>
    <row r="2" spans="1:9" ht="15.75">
      <c r="A2" s="41"/>
      <c r="B2" s="41"/>
      <c r="C2" s="41"/>
      <c r="D2" s="41"/>
      <c r="E2" s="41"/>
      <c r="F2" s="41"/>
      <c r="G2" s="85" t="s">
        <v>17</v>
      </c>
      <c r="H2" s="85"/>
      <c r="I2" s="85"/>
    </row>
    <row r="3" spans="1:9" ht="15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41"/>
      <c r="B4" s="41"/>
      <c r="C4" s="41"/>
      <c r="D4" s="41"/>
      <c r="E4" s="41"/>
      <c r="F4" s="41"/>
      <c r="G4" s="109" t="s">
        <v>98</v>
      </c>
      <c r="H4" s="109"/>
      <c r="I4" s="109"/>
    </row>
    <row r="5" spans="1:9" ht="30" customHeight="1">
      <c r="A5" s="41"/>
      <c r="B5" s="41"/>
      <c r="C5" s="41"/>
      <c r="D5" s="41"/>
      <c r="E5" s="41"/>
      <c r="F5" s="41"/>
      <c r="G5" s="41"/>
      <c r="H5" s="107" t="s">
        <v>18</v>
      </c>
      <c r="I5" s="107"/>
    </row>
    <row r="6" spans="1:9" ht="15.75">
      <c r="A6" s="41"/>
      <c r="B6" s="41"/>
      <c r="C6" s="41"/>
      <c r="D6" s="41"/>
      <c r="E6" s="41"/>
      <c r="F6" s="41"/>
      <c r="G6" s="41"/>
      <c r="H6" s="41"/>
      <c r="I6" s="41"/>
    </row>
    <row r="7" spans="1:9" ht="15.75">
      <c r="A7" s="41"/>
      <c r="B7" s="41"/>
      <c r="C7" s="41"/>
      <c r="D7" s="41"/>
      <c r="E7" s="41"/>
      <c r="F7" s="41"/>
      <c r="G7" s="41" t="s">
        <v>136</v>
      </c>
      <c r="H7" s="41"/>
      <c r="I7" s="41"/>
    </row>
    <row r="8" spans="1:9" ht="15.75">
      <c r="A8" s="41"/>
      <c r="B8" s="41"/>
      <c r="C8" s="41"/>
      <c r="D8" s="41"/>
      <c r="E8" s="41"/>
      <c r="F8" s="41"/>
      <c r="G8" s="41"/>
      <c r="H8" s="41"/>
      <c r="I8" s="41"/>
    </row>
    <row r="9" spans="1:9" ht="15.75">
      <c r="A9" s="41"/>
      <c r="B9" s="41"/>
      <c r="C9" s="41"/>
      <c r="D9" s="41"/>
      <c r="E9" s="41"/>
      <c r="F9" s="41"/>
      <c r="G9" s="41"/>
      <c r="H9" s="41"/>
      <c r="I9" s="41"/>
    </row>
    <row r="10" spans="1:9" s="6" customFormat="1" ht="15.75">
      <c r="A10" s="108" t="s">
        <v>19</v>
      </c>
      <c r="B10" s="108"/>
      <c r="C10" s="108"/>
      <c r="D10" s="108"/>
      <c r="E10" s="108"/>
      <c r="F10" s="108"/>
      <c r="G10" s="108"/>
      <c r="H10" s="108"/>
      <c r="I10" s="108"/>
    </row>
    <row r="11" spans="1:9" s="6" customFormat="1" ht="15.75">
      <c r="A11" s="108" t="s">
        <v>137</v>
      </c>
      <c r="B11" s="108"/>
      <c r="C11" s="108"/>
      <c r="D11" s="108"/>
      <c r="E11" s="108"/>
      <c r="F11" s="108"/>
      <c r="G11" s="108"/>
      <c r="H11" s="108"/>
      <c r="I11" s="108"/>
    </row>
    <row r="12" spans="1:9" ht="15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5.75">
      <c r="A13" s="82" t="s">
        <v>158</v>
      </c>
      <c r="B13" s="82"/>
      <c r="C13" s="82"/>
      <c r="D13" s="82"/>
      <c r="E13" s="82"/>
      <c r="F13" s="82"/>
      <c r="G13" s="82"/>
      <c r="H13" s="82"/>
      <c r="I13" s="82"/>
    </row>
    <row r="14" spans="1:9" ht="15.7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5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5.75">
      <c r="A16" s="85" t="s">
        <v>20</v>
      </c>
      <c r="B16" s="85"/>
      <c r="C16" s="85"/>
      <c r="D16" s="85"/>
      <c r="E16" s="85"/>
      <c r="F16" s="85"/>
      <c r="G16" s="43"/>
      <c r="H16" s="44"/>
      <c r="I16" s="45" t="s">
        <v>21</v>
      </c>
    </row>
    <row r="17" spans="1:9" ht="22.5" customHeight="1">
      <c r="A17" s="110" t="s">
        <v>95</v>
      </c>
      <c r="B17" s="111"/>
      <c r="C17" s="111"/>
      <c r="D17" s="111"/>
      <c r="E17" s="111"/>
      <c r="F17" s="111"/>
      <c r="G17" s="41"/>
      <c r="H17" s="37" t="s">
        <v>22</v>
      </c>
      <c r="I17" s="37"/>
    </row>
    <row r="18" spans="1:9" ht="15.75">
      <c r="A18" s="111"/>
      <c r="B18" s="111"/>
      <c r="C18" s="111"/>
      <c r="D18" s="111"/>
      <c r="E18" s="111"/>
      <c r="F18" s="111"/>
      <c r="G18" s="41"/>
      <c r="H18" s="37" t="s">
        <v>23</v>
      </c>
      <c r="I18" s="46">
        <v>43191</v>
      </c>
    </row>
    <row r="19" spans="1:9" ht="15.75">
      <c r="A19" s="111"/>
      <c r="B19" s="111"/>
      <c r="C19" s="111"/>
      <c r="D19" s="111"/>
      <c r="E19" s="111"/>
      <c r="F19" s="111"/>
      <c r="G19" s="41"/>
      <c r="H19" s="37" t="s">
        <v>24</v>
      </c>
      <c r="I19" s="47" t="s">
        <v>94</v>
      </c>
    </row>
    <row r="20" spans="1:9" ht="15.75">
      <c r="A20" s="85" t="s">
        <v>25</v>
      </c>
      <c r="B20" s="85"/>
      <c r="C20" s="85"/>
      <c r="D20" s="85"/>
      <c r="E20" s="85"/>
      <c r="F20" s="85"/>
      <c r="G20" s="41"/>
      <c r="H20" s="37"/>
      <c r="I20" s="37"/>
    </row>
    <row r="21" spans="1:9" ht="15.75">
      <c r="A21" s="86" t="s">
        <v>126</v>
      </c>
      <c r="B21" s="86"/>
      <c r="C21" s="86"/>
      <c r="D21" s="86"/>
      <c r="E21" s="86"/>
      <c r="F21" s="86"/>
      <c r="G21" s="41"/>
      <c r="H21" s="37" t="s">
        <v>26</v>
      </c>
      <c r="I21" s="45" t="s">
        <v>121</v>
      </c>
    </row>
    <row r="22" spans="1:9" ht="15.75">
      <c r="A22" s="86" t="s">
        <v>127</v>
      </c>
      <c r="B22" s="86"/>
      <c r="C22" s="86"/>
      <c r="D22" s="86"/>
      <c r="E22" s="86"/>
      <c r="F22" s="86"/>
      <c r="G22" s="41"/>
      <c r="H22" s="37" t="s">
        <v>26</v>
      </c>
      <c r="I22" s="45" t="s">
        <v>125</v>
      </c>
    </row>
    <row r="23" spans="1:9" ht="15.75">
      <c r="A23" s="41"/>
      <c r="B23" s="41"/>
      <c r="C23" s="41"/>
      <c r="D23" s="41" t="s">
        <v>55</v>
      </c>
      <c r="E23" s="41"/>
      <c r="F23" s="41"/>
      <c r="G23" s="41"/>
      <c r="H23" s="41"/>
      <c r="I23" s="41"/>
    </row>
    <row r="24" spans="1:9" ht="15.75">
      <c r="A24" s="85" t="s">
        <v>27</v>
      </c>
      <c r="B24" s="85"/>
      <c r="C24" s="85"/>
      <c r="D24" s="85"/>
      <c r="E24" s="85"/>
      <c r="F24" s="85"/>
      <c r="G24" s="41"/>
      <c r="H24" s="41"/>
      <c r="I24" s="41"/>
    </row>
    <row r="25" spans="1:9" ht="15.75">
      <c r="A25" s="86" t="s">
        <v>28</v>
      </c>
      <c r="B25" s="86"/>
      <c r="C25" s="86"/>
      <c r="D25" s="86"/>
      <c r="E25" s="86"/>
      <c r="F25" s="86"/>
      <c r="G25" s="86"/>
      <c r="H25" s="86"/>
      <c r="I25" s="86"/>
    </row>
    <row r="26" spans="1:9" ht="15.75">
      <c r="A26" s="41"/>
      <c r="B26" s="41"/>
      <c r="C26" s="41"/>
      <c r="D26" s="41"/>
      <c r="E26" s="41"/>
      <c r="F26" s="41"/>
      <c r="G26" s="41"/>
      <c r="H26" s="41"/>
      <c r="I26" s="41"/>
    </row>
    <row r="27" spans="1:12" ht="15.75">
      <c r="A27" s="85" t="s">
        <v>30</v>
      </c>
      <c r="B27" s="85"/>
      <c r="C27" s="85"/>
      <c r="D27" s="85"/>
      <c r="E27" s="85"/>
      <c r="F27" s="85"/>
      <c r="G27" s="41"/>
      <c r="H27" s="41"/>
      <c r="I27" s="41"/>
      <c r="L27" s="1" t="s">
        <v>55</v>
      </c>
    </row>
    <row r="28" spans="1:9" ht="15.75">
      <c r="A28" s="86" t="s">
        <v>31</v>
      </c>
      <c r="B28" s="86"/>
      <c r="C28" s="86"/>
      <c r="D28" s="86"/>
      <c r="E28" s="86"/>
      <c r="F28" s="86"/>
      <c r="G28" s="41"/>
      <c r="H28" s="41"/>
      <c r="I28" s="41"/>
    </row>
    <row r="29" spans="1:9" ht="15.75">
      <c r="A29" s="63"/>
      <c r="B29" s="63"/>
      <c r="C29" s="63"/>
      <c r="D29" s="63"/>
      <c r="E29" s="63"/>
      <c r="F29" s="63"/>
      <c r="G29" s="41"/>
      <c r="H29" s="41"/>
      <c r="I29" s="41"/>
    </row>
    <row r="30" spans="1:9" ht="15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5.75">
      <c r="A31" s="82" t="s">
        <v>13</v>
      </c>
      <c r="B31" s="82"/>
      <c r="C31" s="82"/>
      <c r="D31" s="82"/>
      <c r="E31" s="82"/>
      <c r="F31" s="82"/>
      <c r="G31" s="82"/>
      <c r="H31" s="82"/>
      <c r="I31" s="82"/>
    </row>
    <row r="32" spans="1:9" ht="15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5.7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5.75">
      <c r="A34" s="41"/>
      <c r="B34" s="41"/>
      <c r="C34" s="41"/>
      <c r="D34" s="41"/>
      <c r="E34" s="41"/>
      <c r="F34" s="41"/>
      <c r="G34" s="41"/>
      <c r="H34" s="41"/>
      <c r="I34" s="48" t="s">
        <v>105</v>
      </c>
    </row>
    <row r="35" spans="1:16" ht="102.75" customHeight="1">
      <c r="A35" s="28" t="s">
        <v>0</v>
      </c>
      <c r="B35" s="28" t="s">
        <v>1</v>
      </c>
      <c r="C35" s="28" t="s">
        <v>2</v>
      </c>
      <c r="D35" s="28" t="s">
        <v>3</v>
      </c>
      <c r="E35" s="28" t="s">
        <v>4</v>
      </c>
      <c r="F35" s="28" t="s">
        <v>5</v>
      </c>
      <c r="G35" s="28" t="s">
        <v>6</v>
      </c>
      <c r="H35" s="28" t="s">
        <v>7</v>
      </c>
      <c r="I35" s="28" t="s">
        <v>8</v>
      </c>
      <c r="J35" s="2"/>
      <c r="K35" s="2"/>
      <c r="L35" s="2"/>
      <c r="M35" s="2"/>
      <c r="N35" s="2"/>
      <c r="O35" s="2"/>
      <c r="P35" s="2"/>
    </row>
    <row r="36" spans="1:16" ht="15.75">
      <c r="A36" s="94" t="s">
        <v>138</v>
      </c>
      <c r="B36" s="94" t="s">
        <v>56</v>
      </c>
      <c r="C36" s="79" t="s">
        <v>9</v>
      </c>
      <c r="D36" s="80"/>
      <c r="E36" s="80"/>
      <c r="F36" s="80"/>
      <c r="G36" s="80"/>
      <c r="H36" s="80"/>
      <c r="I36" s="81"/>
      <c r="J36" s="2"/>
      <c r="K36" s="2"/>
      <c r="L36" s="2"/>
      <c r="M36" s="2"/>
      <c r="N36" s="2"/>
      <c r="O36" s="2"/>
      <c r="P36" s="2"/>
    </row>
    <row r="37" spans="1:16" ht="105" customHeight="1">
      <c r="A37" s="95"/>
      <c r="B37" s="95"/>
      <c r="C37" s="21" t="s">
        <v>106</v>
      </c>
      <c r="D37" s="28" t="s">
        <v>111</v>
      </c>
      <c r="E37" s="28" t="s">
        <v>112</v>
      </c>
      <c r="F37" s="68">
        <v>10712</v>
      </c>
      <c r="G37" s="68">
        <f>F37</f>
        <v>10712</v>
      </c>
      <c r="H37" s="28">
        <f>F37-G37</f>
        <v>0</v>
      </c>
      <c r="I37" s="21" t="s">
        <v>133</v>
      </c>
      <c r="J37" s="2"/>
      <c r="K37" s="67"/>
      <c r="L37" s="2"/>
      <c r="M37" s="2"/>
      <c r="N37" s="2"/>
      <c r="O37" s="2"/>
      <c r="P37" s="2"/>
    </row>
    <row r="38" spans="1:16" ht="15.75">
      <c r="A38" s="95"/>
      <c r="B38" s="95"/>
      <c r="C38" s="79" t="s">
        <v>96</v>
      </c>
      <c r="D38" s="80"/>
      <c r="E38" s="80"/>
      <c r="F38" s="80"/>
      <c r="G38" s="80"/>
      <c r="H38" s="80"/>
      <c r="I38" s="81"/>
      <c r="J38" s="2"/>
      <c r="K38" s="2"/>
      <c r="L38" s="2"/>
      <c r="M38" s="2"/>
      <c r="N38" s="2"/>
      <c r="O38" s="2"/>
      <c r="P38" s="2"/>
    </row>
    <row r="39" spans="1:16" ht="78.75">
      <c r="A39" s="95"/>
      <c r="B39" s="95"/>
      <c r="C39" s="21" t="s">
        <v>107</v>
      </c>
      <c r="D39" s="21" t="s">
        <v>78</v>
      </c>
      <c r="E39" s="28" t="s">
        <v>104</v>
      </c>
      <c r="F39" s="28">
        <v>1482.25</v>
      </c>
      <c r="G39" s="28">
        <v>812.71</v>
      </c>
      <c r="H39" s="28"/>
      <c r="I39" s="28" t="s">
        <v>83</v>
      </c>
      <c r="J39" s="2"/>
      <c r="K39" s="2"/>
      <c r="L39" s="2"/>
      <c r="M39" s="2"/>
      <c r="N39" s="2"/>
      <c r="O39" s="2"/>
      <c r="P39" s="2"/>
    </row>
    <row r="40" spans="1:16" ht="16.5" thickBot="1">
      <c r="A40" s="95"/>
      <c r="B40" s="95"/>
      <c r="C40" s="79" t="s">
        <v>10</v>
      </c>
      <c r="D40" s="80"/>
      <c r="E40" s="80"/>
      <c r="F40" s="80"/>
      <c r="G40" s="80"/>
      <c r="H40" s="80"/>
      <c r="I40" s="81"/>
      <c r="J40" s="2"/>
      <c r="K40" s="2"/>
      <c r="L40" s="2"/>
      <c r="M40" s="2"/>
      <c r="N40" s="2"/>
      <c r="O40" s="2"/>
      <c r="P40" s="2"/>
    </row>
    <row r="41" spans="1:16" ht="53.25" thickBot="1">
      <c r="A41" s="95"/>
      <c r="B41" s="95"/>
      <c r="C41" s="89" t="s">
        <v>107</v>
      </c>
      <c r="D41" s="17" t="s">
        <v>75</v>
      </c>
      <c r="E41" s="18" t="s">
        <v>82</v>
      </c>
      <c r="F41" s="19">
        <v>75</v>
      </c>
      <c r="G41" s="18">
        <v>75</v>
      </c>
      <c r="H41" s="20"/>
      <c r="I41" s="21" t="s">
        <v>86</v>
      </c>
      <c r="J41" s="2"/>
      <c r="K41" s="2"/>
      <c r="L41" s="2"/>
      <c r="M41" s="2"/>
      <c r="N41" s="2"/>
      <c r="O41" s="2"/>
      <c r="P41" s="2"/>
    </row>
    <row r="42" spans="1:16" ht="53.25" thickBot="1">
      <c r="A42" s="95"/>
      <c r="B42" s="95"/>
      <c r="C42" s="90"/>
      <c r="D42" s="22" t="s">
        <v>128</v>
      </c>
      <c r="E42" s="18" t="s">
        <v>82</v>
      </c>
      <c r="F42" s="23">
        <v>0</v>
      </c>
      <c r="G42" s="18">
        <v>0</v>
      </c>
      <c r="H42" s="24"/>
      <c r="I42" s="25" t="s">
        <v>87</v>
      </c>
      <c r="J42" s="2"/>
      <c r="K42" s="2"/>
      <c r="L42" s="2"/>
      <c r="M42" s="2"/>
      <c r="N42" s="2"/>
      <c r="O42" s="2"/>
      <c r="P42" s="2"/>
    </row>
    <row r="43" spans="1:16" ht="63.75" customHeight="1" thickBot="1">
      <c r="A43" s="95"/>
      <c r="B43" s="95"/>
      <c r="C43" s="91"/>
      <c r="D43" s="22" t="s">
        <v>76</v>
      </c>
      <c r="E43" s="18" t="s">
        <v>82</v>
      </c>
      <c r="F43" s="26">
        <v>70</v>
      </c>
      <c r="G43" s="27">
        <v>70</v>
      </c>
      <c r="H43" s="28"/>
      <c r="I43" s="29" t="s">
        <v>101</v>
      </c>
      <c r="J43" s="2"/>
      <c r="K43" s="2"/>
      <c r="L43" s="2"/>
      <c r="M43" s="2"/>
      <c r="N43" s="2"/>
      <c r="O43" s="2"/>
      <c r="P43" s="2"/>
    </row>
    <row r="44" spans="1:16" ht="15.75">
      <c r="A44" s="94" t="s">
        <v>139</v>
      </c>
      <c r="B44" s="94" t="s">
        <v>124</v>
      </c>
      <c r="C44" s="79" t="s">
        <v>9</v>
      </c>
      <c r="D44" s="80"/>
      <c r="E44" s="80"/>
      <c r="F44" s="80"/>
      <c r="G44" s="80"/>
      <c r="H44" s="80"/>
      <c r="I44" s="81"/>
      <c r="J44" s="2"/>
      <c r="K44" s="2"/>
      <c r="L44" s="2"/>
      <c r="M44" s="2"/>
      <c r="N44" s="2"/>
      <c r="O44" s="2"/>
      <c r="P44" s="2"/>
    </row>
    <row r="45" spans="1:16" ht="101.25" customHeight="1">
      <c r="A45" s="95"/>
      <c r="B45" s="95"/>
      <c r="C45" s="21" t="s">
        <v>106</v>
      </c>
      <c r="D45" s="28" t="s">
        <v>111</v>
      </c>
      <c r="E45" s="28" t="s">
        <v>112</v>
      </c>
      <c r="F45" s="68">
        <v>6084</v>
      </c>
      <c r="G45" s="28">
        <f>F45</f>
        <v>6084</v>
      </c>
      <c r="H45" s="28">
        <f>F45-G45</f>
        <v>0</v>
      </c>
      <c r="I45" s="21" t="s">
        <v>86</v>
      </c>
      <c r="J45" s="2"/>
      <c r="K45" s="2"/>
      <c r="L45" s="2"/>
      <c r="M45" s="2"/>
      <c r="N45" s="2"/>
      <c r="O45" s="2"/>
      <c r="P45" s="2"/>
    </row>
    <row r="46" spans="1:16" ht="15.75">
      <c r="A46" s="95"/>
      <c r="B46" s="95"/>
      <c r="C46" s="79" t="s">
        <v>96</v>
      </c>
      <c r="D46" s="80"/>
      <c r="E46" s="80"/>
      <c r="F46" s="80"/>
      <c r="G46" s="80"/>
      <c r="H46" s="80"/>
      <c r="I46" s="81"/>
      <c r="J46" s="2"/>
      <c r="K46" s="2"/>
      <c r="L46" s="2"/>
      <c r="M46" s="2"/>
      <c r="N46" s="2"/>
      <c r="O46" s="2"/>
      <c r="P46" s="2"/>
    </row>
    <row r="47" spans="1:16" ht="78.75">
      <c r="A47" s="95"/>
      <c r="B47" s="95"/>
      <c r="C47" s="21" t="s">
        <v>107</v>
      </c>
      <c r="D47" s="21" t="s">
        <v>78</v>
      </c>
      <c r="E47" s="28" t="s">
        <v>103</v>
      </c>
      <c r="F47" s="28">
        <v>1302.26</v>
      </c>
      <c r="G47" s="28">
        <v>316.12</v>
      </c>
      <c r="H47" s="28"/>
      <c r="I47" s="28" t="s">
        <v>83</v>
      </c>
      <c r="J47" s="2"/>
      <c r="K47" s="2"/>
      <c r="L47" s="2"/>
      <c r="M47" s="2"/>
      <c r="N47" s="2"/>
      <c r="O47" s="2"/>
      <c r="P47" s="2"/>
    </row>
    <row r="48" spans="1:16" ht="16.5" thickBot="1">
      <c r="A48" s="95"/>
      <c r="B48" s="95"/>
      <c r="C48" s="79" t="s">
        <v>10</v>
      </c>
      <c r="D48" s="80"/>
      <c r="E48" s="80"/>
      <c r="F48" s="80"/>
      <c r="G48" s="80"/>
      <c r="H48" s="80"/>
      <c r="I48" s="81"/>
      <c r="J48" s="2"/>
      <c r="K48" s="2"/>
      <c r="L48" s="2"/>
      <c r="M48" s="2"/>
      <c r="N48" s="2"/>
      <c r="O48" s="2"/>
      <c r="P48" s="2"/>
    </row>
    <row r="49" spans="1:16" ht="52.5" customHeight="1" thickBot="1">
      <c r="A49" s="95"/>
      <c r="B49" s="95"/>
      <c r="C49" s="89" t="s">
        <v>109</v>
      </c>
      <c r="D49" s="17" t="s">
        <v>75</v>
      </c>
      <c r="E49" s="18" t="s">
        <v>82</v>
      </c>
      <c r="F49" s="30">
        <v>75</v>
      </c>
      <c r="G49" s="20">
        <v>75</v>
      </c>
      <c r="H49" s="20"/>
      <c r="I49" s="21" t="s">
        <v>86</v>
      </c>
      <c r="J49" s="2"/>
      <c r="K49" s="2"/>
      <c r="L49" s="2"/>
      <c r="M49" s="2"/>
      <c r="N49" s="2"/>
      <c r="O49" s="2"/>
      <c r="P49" s="2"/>
    </row>
    <row r="50" spans="1:16" ht="53.25" thickBot="1">
      <c r="A50" s="95"/>
      <c r="B50" s="95"/>
      <c r="C50" s="90"/>
      <c r="D50" s="22" t="s">
        <v>128</v>
      </c>
      <c r="E50" s="18" t="s">
        <v>82</v>
      </c>
      <c r="F50" s="31">
        <v>5</v>
      </c>
      <c r="G50" s="20">
        <v>5</v>
      </c>
      <c r="H50" s="24"/>
      <c r="I50" s="25" t="s">
        <v>87</v>
      </c>
      <c r="J50" s="2"/>
      <c r="K50" s="2"/>
      <c r="L50" s="2"/>
      <c r="M50" s="2"/>
      <c r="N50" s="2"/>
      <c r="O50" s="2"/>
      <c r="P50" s="2"/>
    </row>
    <row r="51" spans="1:16" ht="68.25" customHeight="1" thickBot="1">
      <c r="A51" s="95"/>
      <c r="B51" s="113"/>
      <c r="C51" s="90"/>
      <c r="D51" s="22" t="s">
        <v>76</v>
      </c>
      <c r="E51" s="18" t="s">
        <v>82</v>
      </c>
      <c r="F51" s="39">
        <v>70</v>
      </c>
      <c r="G51" s="27">
        <v>70</v>
      </c>
      <c r="H51" s="28"/>
      <c r="I51" s="29" t="s">
        <v>101</v>
      </c>
      <c r="J51" s="2"/>
      <c r="K51" s="2"/>
      <c r="L51" s="2"/>
      <c r="M51" s="2"/>
      <c r="N51" s="2"/>
      <c r="O51" s="2"/>
      <c r="P51" s="2"/>
    </row>
    <row r="52" spans="1:16" ht="15.75">
      <c r="A52" s="103" t="s">
        <v>148</v>
      </c>
      <c r="B52" s="94" t="s">
        <v>64</v>
      </c>
      <c r="C52" s="79" t="s">
        <v>9</v>
      </c>
      <c r="D52" s="80"/>
      <c r="E52" s="80"/>
      <c r="F52" s="80"/>
      <c r="G52" s="80"/>
      <c r="H52" s="80"/>
      <c r="I52" s="81"/>
      <c r="J52" s="2"/>
      <c r="K52" s="2"/>
      <c r="L52" s="2"/>
      <c r="M52" s="2"/>
      <c r="N52" s="2"/>
      <c r="O52" s="2"/>
      <c r="P52" s="2"/>
    </row>
    <row r="53" spans="1:16" ht="76.5" customHeight="1">
      <c r="A53" s="104"/>
      <c r="B53" s="95"/>
      <c r="C53" s="21" t="s">
        <v>108</v>
      </c>
      <c r="D53" s="21" t="s">
        <v>71</v>
      </c>
      <c r="E53" s="28" t="s">
        <v>72</v>
      </c>
      <c r="F53" s="28">
        <v>6</v>
      </c>
      <c r="G53" s="28">
        <v>6</v>
      </c>
      <c r="H53" s="28"/>
      <c r="I53" s="21" t="s">
        <v>88</v>
      </c>
      <c r="J53" s="2"/>
      <c r="K53" s="2"/>
      <c r="L53" s="2"/>
      <c r="M53" s="2"/>
      <c r="N53" s="2"/>
      <c r="O53" s="2"/>
      <c r="P53" s="2"/>
    </row>
    <row r="54" spans="1:16" ht="15.75">
      <c r="A54" s="104"/>
      <c r="B54" s="95"/>
      <c r="C54" s="79" t="s">
        <v>96</v>
      </c>
      <c r="D54" s="80"/>
      <c r="E54" s="80"/>
      <c r="F54" s="80"/>
      <c r="G54" s="80"/>
      <c r="H54" s="80"/>
      <c r="I54" s="81"/>
      <c r="J54" s="2"/>
      <c r="K54" s="2"/>
      <c r="L54" s="2"/>
      <c r="M54" s="2"/>
      <c r="N54" s="2"/>
      <c r="O54" s="2"/>
      <c r="P54" s="2"/>
    </row>
    <row r="55" spans="1:16" ht="63">
      <c r="A55" s="104"/>
      <c r="B55" s="95"/>
      <c r="C55" s="21" t="s">
        <v>108</v>
      </c>
      <c r="D55" s="21" t="s">
        <v>78</v>
      </c>
      <c r="E55" s="28" t="s">
        <v>104</v>
      </c>
      <c r="F55" s="28">
        <v>475.42</v>
      </c>
      <c r="G55" s="28">
        <v>107</v>
      </c>
      <c r="H55" s="28"/>
      <c r="I55" s="28" t="s">
        <v>83</v>
      </c>
      <c r="J55" s="2"/>
      <c r="K55" s="2"/>
      <c r="L55" s="2"/>
      <c r="M55" s="2"/>
      <c r="N55" s="2"/>
      <c r="O55" s="2"/>
      <c r="P55" s="2"/>
    </row>
    <row r="56" spans="1:16" ht="15.75">
      <c r="A56" s="104"/>
      <c r="B56" s="95"/>
      <c r="C56" s="79" t="s">
        <v>10</v>
      </c>
      <c r="D56" s="80"/>
      <c r="E56" s="80"/>
      <c r="F56" s="80"/>
      <c r="G56" s="80"/>
      <c r="H56" s="80"/>
      <c r="I56" s="81"/>
      <c r="J56" s="2"/>
      <c r="K56" s="2"/>
      <c r="L56" s="2"/>
      <c r="M56" s="2"/>
      <c r="N56" s="2"/>
      <c r="O56" s="2"/>
      <c r="P56" s="2"/>
    </row>
    <row r="57" spans="1:16" ht="128.25" customHeight="1">
      <c r="A57" s="104"/>
      <c r="B57" s="95"/>
      <c r="C57" s="28" t="s">
        <v>108</v>
      </c>
      <c r="D57" s="32" t="s">
        <v>77</v>
      </c>
      <c r="E57" s="28" t="s">
        <v>82</v>
      </c>
      <c r="F57" s="28">
        <v>5</v>
      </c>
      <c r="G57" s="28">
        <v>5</v>
      </c>
      <c r="H57" s="21"/>
      <c r="I57" s="21" t="s">
        <v>88</v>
      </c>
      <c r="J57" s="2"/>
      <c r="K57" s="2"/>
      <c r="L57" s="2"/>
      <c r="M57" s="2"/>
      <c r="N57" s="2"/>
      <c r="O57" s="2"/>
      <c r="P57" s="2"/>
    </row>
    <row r="58" spans="1:16" ht="15.75">
      <c r="A58" s="103" t="s">
        <v>149</v>
      </c>
      <c r="B58" s="94" t="s">
        <v>74</v>
      </c>
      <c r="C58" s="79" t="s">
        <v>9</v>
      </c>
      <c r="D58" s="80"/>
      <c r="E58" s="80"/>
      <c r="F58" s="80"/>
      <c r="G58" s="80"/>
      <c r="H58" s="80"/>
      <c r="I58" s="81"/>
      <c r="J58" s="2"/>
      <c r="K58" s="2"/>
      <c r="L58" s="2"/>
      <c r="M58" s="2"/>
      <c r="N58" s="2"/>
      <c r="O58" s="2"/>
      <c r="P58" s="2"/>
    </row>
    <row r="59" spans="1:16" ht="89.25" customHeight="1">
      <c r="A59" s="104"/>
      <c r="B59" s="95"/>
      <c r="C59" s="28" t="s">
        <v>108</v>
      </c>
      <c r="D59" s="33" t="s">
        <v>71</v>
      </c>
      <c r="E59" s="28" t="s">
        <v>72</v>
      </c>
      <c r="F59" s="28">
        <v>1</v>
      </c>
      <c r="G59" s="28">
        <v>1</v>
      </c>
      <c r="H59" s="28"/>
      <c r="I59" s="21" t="s">
        <v>88</v>
      </c>
      <c r="J59" s="2"/>
      <c r="K59" s="2"/>
      <c r="L59" s="2"/>
      <c r="M59" s="2"/>
      <c r="N59" s="2"/>
      <c r="O59" s="2"/>
      <c r="P59" s="2"/>
    </row>
    <row r="60" spans="1:16" ht="15.75">
      <c r="A60" s="104"/>
      <c r="B60" s="95"/>
      <c r="C60" s="79" t="s">
        <v>96</v>
      </c>
      <c r="D60" s="80"/>
      <c r="E60" s="80"/>
      <c r="F60" s="80"/>
      <c r="G60" s="80"/>
      <c r="H60" s="80"/>
      <c r="I60" s="81"/>
      <c r="J60" s="2"/>
      <c r="K60" s="2"/>
      <c r="L60" s="2"/>
      <c r="M60" s="2"/>
      <c r="N60" s="2"/>
      <c r="O60" s="2"/>
      <c r="P60" s="2"/>
    </row>
    <row r="61" spans="1:16" ht="68.25" customHeight="1">
      <c r="A61" s="104"/>
      <c r="B61" s="95"/>
      <c r="C61" s="28" t="s">
        <v>108</v>
      </c>
      <c r="D61" s="21" t="s">
        <v>78</v>
      </c>
      <c r="E61" s="28" t="s">
        <v>73</v>
      </c>
      <c r="F61" s="28">
        <v>113.32</v>
      </c>
      <c r="G61" s="28">
        <v>25.5</v>
      </c>
      <c r="H61" s="28"/>
      <c r="I61" s="28" t="s">
        <v>85</v>
      </c>
      <c r="J61" s="2"/>
      <c r="K61" s="2"/>
      <c r="L61" s="2"/>
      <c r="M61" s="2"/>
      <c r="N61" s="2"/>
      <c r="O61" s="2"/>
      <c r="P61" s="2"/>
    </row>
    <row r="62" spans="1:16" ht="15.75">
      <c r="A62" s="104"/>
      <c r="B62" s="95"/>
      <c r="C62" s="79" t="s">
        <v>10</v>
      </c>
      <c r="D62" s="80"/>
      <c r="E62" s="80"/>
      <c r="F62" s="80"/>
      <c r="G62" s="80"/>
      <c r="H62" s="80"/>
      <c r="I62" s="81"/>
      <c r="J62" s="2"/>
      <c r="K62" s="2"/>
      <c r="L62" s="2"/>
      <c r="M62" s="2"/>
      <c r="N62" s="2"/>
      <c r="O62" s="2"/>
      <c r="P62" s="2"/>
    </row>
    <row r="63" spans="1:16" ht="123.75">
      <c r="A63" s="104"/>
      <c r="B63" s="95"/>
      <c r="C63" s="28" t="s">
        <v>108</v>
      </c>
      <c r="D63" s="21" t="s">
        <v>79</v>
      </c>
      <c r="E63" s="28" t="s">
        <v>82</v>
      </c>
      <c r="F63" s="28">
        <v>100</v>
      </c>
      <c r="G63" s="28">
        <v>100</v>
      </c>
      <c r="H63" s="28"/>
      <c r="I63" s="21" t="s">
        <v>89</v>
      </c>
      <c r="J63" s="2"/>
      <c r="K63" s="2"/>
      <c r="L63" s="2"/>
      <c r="M63" s="2"/>
      <c r="N63" s="2"/>
      <c r="O63" s="2"/>
      <c r="P63" s="2"/>
    </row>
    <row r="64" spans="1:16" ht="15.75">
      <c r="A64" s="103" t="s">
        <v>140</v>
      </c>
      <c r="B64" s="94" t="s">
        <v>58</v>
      </c>
      <c r="C64" s="79" t="s">
        <v>9</v>
      </c>
      <c r="D64" s="80"/>
      <c r="E64" s="80"/>
      <c r="F64" s="80"/>
      <c r="G64" s="80"/>
      <c r="H64" s="80"/>
      <c r="I64" s="81"/>
      <c r="J64" s="2"/>
      <c r="K64" s="2"/>
      <c r="L64" s="2"/>
      <c r="M64" s="2"/>
      <c r="N64" s="2"/>
      <c r="O64" s="2"/>
      <c r="P64" s="2"/>
    </row>
    <row r="65" spans="1:16" ht="78.75">
      <c r="A65" s="104"/>
      <c r="B65" s="95"/>
      <c r="C65" s="21" t="s">
        <v>107</v>
      </c>
      <c r="D65" s="28" t="s">
        <v>111</v>
      </c>
      <c r="E65" s="28" t="s">
        <v>112</v>
      </c>
      <c r="F65" s="68">
        <v>2340</v>
      </c>
      <c r="G65" s="28">
        <f>F65</f>
        <v>2340</v>
      </c>
      <c r="H65" s="28"/>
      <c r="I65" s="21" t="s">
        <v>86</v>
      </c>
      <c r="J65" s="2"/>
      <c r="K65" s="2"/>
      <c r="L65" s="2"/>
      <c r="M65" s="2"/>
      <c r="N65" s="2"/>
      <c r="O65" s="2"/>
      <c r="P65" s="2"/>
    </row>
    <row r="66" spans="1:16" ht="15.75">
      <c r="A66" s="104"/>
      <c r="B66" s="95"/>
      <c r="C66" s="79" t="s">
        <v>96</v>
      </c>
      <c r="D66" s="80"/>
      <c r="E66" s="80"/>
      <c r="F66" s="80"/>
      <c r="G66" s="80"/>
      <c r="H66" s="80"/>
      <c r="I66" s="81"/>
      <c r="J66" s="2"/>
      <c r="K66" s="2"/>
      <c r="L66" s="2"/>
      <c r="M66" s="2"/>
      <c r="N66" s="2"/>
      <c r="O66" s="2"/>
      <c r="P66" s="2"/>
    </row>
    <row r="67" spans="1:16" ht="78.75">
      <c r="A67" s="104"/>
      <c r="B67" s="95"/>
      <c r="C67" s="21" t="s">
        <v>107</v>
      </c>
      <c r="D67" s="32" t="s">
        <v>78</v>
      </c>
      <c r="E67" s="28" t="s">
        <v>104</v>
      </c>
      <c r="F67" s="28">
        <v>325.53</v>
      </c>
      <c r="G67" s="28">
        <v>78.94</v>
      </c>
      <c r="H67" s="28"/>
      <c r="I67" s="28" t="s">
        <v>85</v>
      </c>
      <c r="J67" s="2"/>
      <c r="K67" s="2"/>
      <c r="L67" s="2"/>
      <c r="M67" s="2"/>
      <c r="N67" s="2"/>
      <c r="O67" s="2"/>
      <c r="P67" s="2"/>
    </row>
    <row r="68" spans="1:16" ht="16.5" thickBot="1">
      <c r="A68" s="104"/>
      <c r="B68" s="95"/>
      <c r="C68" s="79" t="s">
        <v>10</v>
      </c>
      <c r="D68" s="80"/>
      <c r="E68" s="80"/>
      <c r="F68" s="80"/>
      <c r="G68" s="80"/>
      <c r="H68" s="80"/>
      <c r="I68" s="81"/>
      <c r="J68" s="2"/>
      <c r="K68" s="2"/>
      <c r="L68" s="2"/>
      <c r="M68" s="2"/>
      <c r="N68" s="2"/>
      <c r="O68" s="2"/>
      <c r="P68" s="2"/>
    </row>
    <row r="69" spans="1:16" ht="53.25" thickBot="1">
      <c r="A69" s="104"/>
      <c r="B69" s="95"/>
      <c r="C69" s="89" t="s">
        <v>107</v>
      </c>
      <c r="D69" s="17" t="s">
        <v>75</v>
      </c>
      <c r="E69" s="18" t="s">
        <v>82</v>
      </c>
      <c r="F69" s="19">
        <v>75</v>
      </c>
      <c r="G69" s="18">
        <v>75</v>
      </c>
      <c r="H69" s="20"/>
      <c r="I69" s="21" t="s">
        <v>86</v>
      </c>
      <c r="J69" s="2"/>
      <c r="K69" s="2"/>
      <c r="L69" s="2"/>
      <c r="M69" s="2"/>
      <c r="N69" s="2"/>
      <c r="O69" s="2"/>
      <c r="P69" s="2"/>
    </row>
    <row r="70" spans="1:16" ht="53.25" thickBot="1">
      <c r="A70" s="104"/>
      <c r="B70" s="95"/>
      <c r="C70" s="90"/>
      <c r="D70" s="22" t="s">
        <v>128</v>
      </c>
      <c r="E70" s="18" t="s">
        <v>82</v>
      </c>
      <c r="F70" s="23">
        <v>0</v>
      </c>
      <c r="G70" s="18">
        <v>0</v>
      </c>
      <c r="H70" s="24"/>
      <c r="I70" s="25" t="s">
        <v>92</v>
      </c>
      <c r="J70" s="2"/>
      <c r="K70" s="2"/>
      <c r="L70" s="2"/>
      <c r="M70" s="2"/>
      <c r="N70" s="2"/>
      <c r="O70" s="2"/>
      <c r="P70" s="2"/>
    </row>
    <row r="71" spans="1:16" ht="64.5" customHeight="1" thickBot="1">
      <c r="A71" s="104"/>
      <c r="B71" s="95"/>
      <c r="C71" s="91"/>
      <c r="D71" s="22" t="s">
        <v>76</v>
      </c>
      <c r="E71" s="18" t="s">
        <v>82</v>
      </c>
      <c r="F71" s="26">
        <v>70</v>
      </c>
      <c r="G71" s="27">
        <v>70</v>
      </c>
      <c r="H71" s="28"/>
      <c r="I71" s="29" t="s">
        <v>101</v>
      </c>
      <c r="J71" s="2"/>
      <c r="K71" s="2"/>
      <c r="L71" s="2"/>
      <c r="M71" s="2"/>
      <c r="N71" s="2"/>
      <c r="O71" s="2"/>
      <c r="P71" s="2"/>
    </row>
    <row r="72" spans="1:16" ht="15.75">
      <c r="A72" s="103" t="s">
        <v>141</v>
      </c>
      <c r="B72" s="94" t="s">
        <v>68</v>
      </c>
      <c r="C72" s="79" t="s">
        <v>9</v>
      </c>
      <c r="D72" s="80"/>
      <c r="E72" s="80"/>
      <c r="F72" s="80"/>
      <c r="G72" s="80"/>
      <c r="H72" s="80"/>
      <c r="I72" s="81"/>
      <c r="J72" s="2"/>
      <c r="K72" s="2"/>
      <c r="L72" s="2"/>
      <c r="M72" s="2"/>
      <c r="N72" s="2"/>
      <c r="O72" s="2"/>
      <c r="P72" s="2"/>
    </row>
    <row r="73" spans="1:16" ht="94.5">
      <c r="A73" s="104"/>
      <c r="B73" s="95"/>
      <c r="C73" s="21" t="s">
        <v>107</v>
      </c>
      <c r="D73" s="28" t="s">
        <v>111</v>
      </c>
      <c r="E73" s="28" t="s">
        <v>112</v>
      </c>
      <c r="F73" s="28">
        <v>3276</v>
      </c>
      <c r="G73" s="28">
        <f>F73</f>
        <v>3276</v>
      </c>
      <c r="H73" s="28"/>
      <c r="I73" s="28" t="s">
        <v>86</v>
      </c>
      <c r="J73" s="2"/>
      <c r="K73" s="2"/>
      <c r="L73" s="2"/>
      <c r="M73" s="2"/>
      <c r="N73" s="2"/>
      <c r="O73" s="2"/>
      <c r="P73" s="2"/>
    </row>
    <row r="74" spans="1:16" ht="15.75">
      <c r="A74" s="104"/>
      <c r="B74" s="95"/>
      <c r="C74" s="79" t="s">
        <v>96</v>
      </c>
      <c r="D74" s="80"/>
      <c r="E74" s="80"/>
      <c r="F74" s="80"/>
      <c r="G74" s="80"/>
      <c r="H74" s="80"/>
      <c r="I74" s="81"/>
      <c r="J74" s="2"/>
      <c r="K74" s="2"/>
      <c r="L74" s="2"/>
      <c r="M74" s="2"/>
      <c r="N74" s="2"/>
      <c r="O74" s="2"/>
      <c r="P74" s="2"/>
    </row>
    <row r="75" spans="1:16" ht="78.75">
      <c r="A75" s="104"/>
      <c r="B75" s="95"/>
      <c r="C75" s="21" t="s">
        <v>107</v>
      </c>
      <c r="D75" s="34" t="s">
        <v>78</v>
      </c>
      <c r="E75" s="28" t="s">
        <v>104</v>
      </c>
      <c r="F75" s="28">
        <v>701.93</v>
      </c>
      <c r="G75" s="28">
        <v>170.22</v>
      </c>
      <c r="H75" s="28"/>
      <c r="I75" s="28" t="s">
        <v>85</v>
      </c>
      <c r="J75" s="2"/>
      <c r="K75" s="2"/>
      <c r="L75" s="2"/>
      <c r="M75" s="2"/>
      <c r="N75" s="2"/>
      <c r="O75" s="2"/>
      <c r="P75" s="2"/>
    </row>
    <row r="76" spans="1:16" ht="16.5" thickBot="1">
      <c r="A76" s="104"/>
      <c r="B76" s="95"/>
      <c r="C76" s="79" t="s">
        <v>10</v>
      </c>
      <c r="D76" s="80"/>
      <c r="E76" s="80"/>
      <c r="F76" s="80"/>
      <c r="G76" s="80"/>
      <c r="H76" s="80"/>
      <c r="I76" s="81"/>
      <c r="J76" s="2"/>
      <c r="K76" s="2"/>
      <c r="L76" s="2"/>
      <c r="M76" s="2"/>
      <c r="N76" s="2"/>
      <c r="O76" s="2"/>
      <c r="P76" s="2"/>
    </row>
    <row r="77" spans="1:16" ht="53.25" thickBot="1">
      <c r="A77" s="104"/>
      <c r="B77" s="95"/>
      <c r="C77" s="89" t="s">
        <v>107</v>
      </c>
      <c r="D77" s="17" t="s">
        <v>75</v>
      </c>
      <c r="E77" s="18" t="s">
        <v>82</v>
      </c>
      <c r="F77" s="19">
        <v>75</v>
      </c>
      <c r="G77" s="18">
        <v>75</v>
      </c>
      <c r="H77" s="20"/>
      <c r="I77" s="21" t="s">
        <v>86</v>
      </c>
      <c r="J77" s="2"/>
      <c r="K77" s="2"/>
      <c r="L77" s="2"/>
      <c r="M77" s="2"/>
      <c r="N77" s="2"/>
      <c r="O77" s="2"/>
      <c r="P77" s="2"/>
    </row>
    <row r="78" spans="1:16" ht="46.5" customHeight="1" thickBot="1">
      <c r="A78" s="104"/>
      <c r="B78" s="95"/>
      <c r="C78" s="90"/>
      <c r="D78" s="22" t="s">
        <v>128</v>
      </c>
      <c r="E78" s="18" t="s">
        <v>82</v>
      </c>
      <c r="F78" s="23">
        <v>5</v>
      </c>
      <c r="G78" s="18">
        <v>0</v>
      </c>
      <c r="H78" s="24" t="s">
        <v>122</v>
      </c>
      <c r="I78" s="25" t="s">
        <v>90</v>
      </c>
      <c r="J78" s="2"/>
      <c r="K78" s="2"/>
      <c r="L78" s="2"/>
      <c r="M78" s="2"/>
      <c r="N78" s="2"/>
      <c r="O78" s="2"/>
      <c r="P78" s="2"/>
    </row>
    <row r="79" spans="1:16" ht="63.75" thickBot="1">
      <c r="A79" s="104"/>
      <c r="B79" s="95"/>
      <c r="C79" s="91"/>
      <c r="D79" s="22" t="s">
        <v>76</v>
      </c>
      <c r="E79" s="18" t="s">
        <v>82</v>
      </c>
      <c r="F79" s="23">
        <v>70</v>
      </c>
      <c r="G79" s="18">
        <v>70</v>
      </c>
      <c r="H79" s="28"/>
      <c r="I79" s="29" t="s">
        <v>101</v>
      </c>
      <c r="J79" s="2"/>
      <c r="K79" s="2"/>
      <c r="L79" s="2"/>
      <c r="M79" s="2"/>
      <c r="N79" s="2"/>
      <c r="O79" s="2"/>
      <c r="P79" s="2"/>
    </row>
    <row r="80" spans="1:16" ht="15.75">
      <c r="A80" s="104"/>
      <c r="B80" s="95"/>
      <c r="C80" s="79"/>
      <c r="D80" s="80"/>
      <c r="E80" s="80"/>
      <c r="F80" s="80"/>
      <c r="G80" s="80"/>
      <c r="H80" s="80"/>
      <c r="I80" s="81"/>
      <c r="J80" s="2"/>
      <c r="K80" s="2"/>
      <c r="L80" s="2"/>
      <c r="M80" s="2"/>
      <c r="N80" s="2"/>
      <c r="O80" s="2"/>
      <c r="P80" s="2"/>
    </row>
    <row r="81" spans="1:16" ht="15.75">
      <c r="A81" s="103" t="s">
        <v>142</v>
      </c>
      <c r="B81" s="94" t="s">
        <v>69</v>
      </c>
      <c r="C81" s="79" t="s">
        <v>9</v>
      </c>
      <c r="D81" s="80"/>
      <c r="E81" s="80"/>
      <c r="F81" s="80"/>
      <c r="G81" s="80"/>
      <c r="H81" s="80"/>
      <c r="I81" s="81"/>
      <c r="J81" s="2"/>
      <c r="K81" s="2"/>
      <c r="L81" s="2"/>
      <c r="M81" s="2"/>
      <c r="N81" s="2"/>
      <c r="O81" s="2"/>
      <c r="P81" s="2"/>
    </row>
    <row r="82" spans="1:16" ht="94.5">
      <c r="A82" s="104"/>
      <c r="B82" s="95"/>
      <c r="C82" s="21" t="s">
        <v>107</v>
      </c>
      <c r="D82" s="28" t="s">
        <v>111</v>
      </c>
      <c r="E82" s="28" t="s">
        <v>112</v>
      </c>
      <c r="F82" s="68">
        <v>19994</v>
      </c>
      <c r="G82" s="28">
        <f>F82</f>
        <v>19994</v>
      </c>
      <c r="H82" s="28">
        <f>F82-G82</f>
        <v>0</v>
      </c>
      <c r="I82" s="28" t="s">
        <v>86</v>
      </c>
      <c r="J82" s="2"/>
      <c r="K82" s="2"/>
      <c r="L82" s="2"/>
      <c r="M82" s="2"/>
      <c r="N82" s="2"/>
      <c r="O82" s="2"/>
      <c r="P82" s="2"/>
    </row>
    <row r="83" spans="1:16" ht="15.75">
      <c r="A83" s="104"/>
      <c r="B83" s="95"/>
      <c r="C83" s="79" t="s">
        <v>96</v>
      </c>
      <c r="D83" s="80"/>
      <c r="E83" s="80"/>
      <c r="F83" s="80"/>
      <c r="G83" s="80"/>
      <c r="H83" s="80"/>
      <c r="I83" s="81"/>
      <c r="J83" s="2"/>
      <c r="K83" s="2"/>
      <c r="L83" s="2"/>
      <c r="M83" s="2"/>
      <c r="N83" s="2"/>
      <c r="O83" s="2"/>
      <c r="P83" s="2"/>
    </row>
    <row r="84" spans="1:16" ht="78.75">
      <c r="A84" s="104"/>
      <c r="B84" s="95"/>
      <c r="C84" s="21" t="s">
        <v>107</v>
      </c>
      <c r="D84" s="21" t="s">
        <v>78</v>
      </c>
      <c r="E84" s="28" t="s">
        <v>104</v>
      </c>
      <c r="F84" s="28">
        <v>2749.21</v>
      </c>
      <c r="G84" s="28">
        <v>671.24</v>
      </c>
      <c r="H84" s="28"/>
      <c r="I84" s="28" t="s">
        <v>85</v>
      </c>
      <c r="J84" s="2"/>
      <c r="K84" s="2"/>
      <c r="L84" s="2"/>
      <c r="M84" s="2"/>
      <c r="N84" s="2"/>
      <c r="O84" s="2"/>
      <c r="P84" s="2"/>
    </row>
    <row r="85" spans="1:16" ht="16.5" thickBot="1">
      <c r="A85" s="104"/>
      <c r="B85" s="95"/>
      <c r="C85" s="79" t="s">
        <v>10</v>
      </c>
      <c r="D85" s="80"/>
      <c r="E85" s="80"/>
      <c r="F85" s="80"/>
      <c r="G85" s="80"/>
      <c r="H85" s="80"/>
      <c r="I85" s="81"/>
      <c r="J85" s="2"/>
      <c r="K85" s="2"/>
      <c r="L85" s="2"/>
      <c r="M85" s="2"/>
      <c r="N85" s="2"/>
      <c r="O85" s="2"/>
      <c r="P85" s="2"/>
    </row>
    <row r="86" spans="1:16" ht="53.25" thickBot="1">
      <c r="A86" s="104"/>
      <c r="B86" s="95"/>
      <c r="C86" s="96" t="s">
        <v>107</v>
      </c>
      <c r="D86" s="17" t="s">
        <v>75</v>
      </c>
      <c r="E86" s="18" t="s">
        <v>82</v>
      </c>
      <c r="F86" s="19">
        <v>75</v>
      </c>
      <c r="G86" s="18">
        <v>75</v>
      </c>
      <c r="H86" s="20"/>
      <c r="I86" s="21" t="s">
        <v>86</v>
      </c>
      <c r="J86" s="2"/>
      <c r="K86" s="2"/>
      <c r="L86" s="2"/>
      <c r="M86" s="2"/>
      <c r="N86" s="2"/>
      <c r="O86" s="2"/>
      <c r="P86" s="2"/>
    </row>
    <row r="87" spans="1:16" ht="53.25" thickBot="1">
      <c r="A87" s="104"/>
      <c r="B87" s="95"/>
      <c r="C87" s="97"/>
      <c r="D87" s="22" t="s">
        <v>128</v>
      </c>
      <c r="E87" s="18" t="s">
        <v>82</v>
      </c>
      <c r="F87" s="23">
        <v>0</v>
      </c>
      <c r="G87" s="18">
        <v>0</v>
      </c>
      <c r="H87" s="24"/>
      <c r="I87" s="25" t="s">
        <v>87</v>
      </c>
      <c r="J87" s="2"/>
      <c r="K87" s="2"/>
      <c r="L87" s="2"/>
      <c r="M87" s="2"/>
      <c r="N87" s="2"/>
      <c r="O87" s="2"/>
      <c r="P87" s="2"/>
    </row>
    <row r="88" spans="1:16" ht="58.5" customHeight="1" thickBot="1">
      <c r="A88" s="104"/>
      <c r="B88" s="95"/>
      <c r="C88" s="98"/>
      <c r="D88" s="22" t="s">
        <v>76</v>
      </c>
      <c r="E88" s="18" t="s">
        <v>82</v>
      </c>
      <c r="F88" s="23">
        <v>70</v>
      </c>
      <c r="G88" s="18">
        <v>70</v>
      </c>
      <c r="H88" s="28"/>
      <c r="I88" s="29" t="s">
        <v>101</v>
      </c>
      <c r="J88" s="2"/>
      <c r="K88" s="2"/>
      <c r="L88" s="2"/>
      <c r="M88" s="2"/>
      <c r="N88" s="2"/>
      <c r="O88" s="2"/>
      <c r="P88" s="2"/>
    </row>
    <row r="89" spans="1:16" ht="15.75">
      <c r="A89" s="104"/>
      <c r="B89" s="95"/>
      <c r="C89" s="79" t="s">
        <v>11</v>
      </c>
      <c r="D89" s="80"/>
      <c r="E89" s="80"/>
      <c r="F89" s="80"/>
      <c r="G89" s="80"/>
      <c r="H89" s="80"/>
      <c r="I89" s="81"/>
      <c r="J89" s="2"/>
      <c r="K89" s="2"/>
      <c r="L89" s="2"/>
      <c r="M89" s="2"/>
      <c r="N89" s="2"/>
      <c r="O89" s="2"/>
      <c r="P89" s="2"/>
    </row>
    <row r="90" spans="1:16" ht="15.75">
      <c r="A90" s="103" t="s">
        <v>143</v>
      </c>
      <c r="B90" s="94" t="s">
        <v>70</v>
      </c>
      <c r="C90" s="79" t="s">
        <v>9</v>
      </c>
      <c r="D90" s="80"/>
      <c r="E90" s="80"/>
      <c r="F90" s="80"/>
      <c r="G90" s="80"/>
      <c r="H90" s="80"/>
      <c r="I90" s="81"/>
      <c r="J90" s="2"/>
      <c r="K90" s="2"/>
      <c r="L90" s="2"/>
      <c r="M90" s="2"/>
      <c r="N90" s="2"/>
      <c r="O90" s="2"/>
      <c r="P90" s="2"/>
    </row>
    <row r="91" spans="1:16" ht="94.5">
      <c r="A91" s="104"/>
      <c r="B91" s="95"/>
      <c r="C91" s="21" t="s">
        <v>107</v>
      </c>
      <c r="D91" s="28" t="s">
        <v>111</v>
      </c>
      <c r="E91" s="28" t="s">
        <v>112</v>
      </c>
      <c r="F91" s="68">
        <v>12168</v>
      </c>
      <c r="G91" s="28">
        <f>12168</f>
        <v>12168</v>
      </c>
      <c r="H91" s="28">
        <f>F91-G91</f>
        <v>0</v>
      </c>
      <c r="I91" s="28" t="s">
        <v>86</v>
      </c>
      <c r="J91" s="2"/>
      <c r="K91" s="2"/>
      <c r="L91" s="2"/>
      <c r="M91" s="2"/>
      <c r="N91" s="2"/>
      <c r="O91" s="2"/>
      <c r="P91" s="2"/>
    </row>
    <row r="92" spans="1:16" ht="15.75">
      <c r="A92" s="104"/>
      <c r="B92" s="95"/>
      <c r="C92" s="79" t="s">
        <v>96</v>
      </c>
      <c r="D92" s="80"/>
      <c r="E92" s="80"/>
      <c r="F92" s="80"/>
      <c r="G92" s="80"/>
      <c r="H92" s="80"/>
      <c r="I92" s="81"/>
      <c r="J92" s="2"/>
      <c r="K92" s="2"/>
      <c r="L92" s="2"/>
      <c r="M92" s="2"/>
      <c r="N92" s="2"/>
      <c r="O92" s="2"/>
      <c r="P92" s="2"/>
    </row>
    <row r="93" spans="1:16" ht="78.75">
      <c r="A93" s="104"/>
      <c r="B93" s="95"/>
      <c r="C93" s="21" t="s">
        <v>107</v>
      </c>
      <c r="D93" s="33" t="s">
        <v>78</v>
      </c>
      <c r="E93" s="28" t="s">
        <v>104</v>
      </c>
      <c r="F93" s="28">
        <v>3260.58</v>
      </c>
      <c r="G93" s="28">
        <v>790.88</v>
      </c>
      <c r="H93" s="28"/>
      <c r="I93" s="28" t="s">
        <v>85</v>
      </c>
      <c r="J93" s="2"/>
      <c r="K93" s="2"/>
      <c r="L93" s="2"/>
      <c r="M93" s="2"/>
      <c r="N93" s="2"/>
      <c r="O93" s="2"/>
      <c r="P93" s="2"/>
    </row>
    <row r="94" spans="1:16" ht="16.5" thickBot="1">
      <c r="A94" s="104"/>
      <c r="B94" s="95"/>
      <c r="C94" s="79" t="s">
        <v>10</v>
      </c>
      <c r="D94" s="80"/>
      <c r="E94" s="80"/>
      <c r="F94" s="80"/>
      <c r="G94" s="80"/>
      <c r="H94" s="80"/>
      <c r="I94" s="81"/>
      <c r="J94" s="2"/>
      <c r="K94" s="2"/>
      <c r="L94" s="2"/>
      <c r="M94" s="2"/>
      <c r="N94" s="2"/>
      <c r="O94" s="2"/>
      <c r="P94" s="2"/>
    </row>
    <row r="95" spans="1:16" ht="53.25" thickBot="1">
      <c r="A95" s="104"/>
      <c r="B95" s="95"/>
      <c r="C95" s="89" t="s">
        <v>107</v>
      </c>
      <c r="D95" s="17" t="s">
        <v>75</v>
      </c>
      <c r="E95" s="18" t="s">
        <v>82</v>
      </c>
      <c r="F95" s="19">
        <v>75</v>
      </c>
      <c r="G95" s="18">
        <v>75</v>
      </c>
      <c r="H95" s="20"/>
      <c r="I95" s="21" t="s">
        <v>86</v>
      </c>
      <c r="J95" s="2"/>
      <c r="K95" s="2"/>
      <c r="L95" s="2"/>
      <c r="M95" s="2"/>
      <c r="N95" s="2"/>
      <c r="O95" s="2"/>
      <c r="P95" s="2"/>
    </row>
    <row r="96" spans="1:16" ht="50.25" customHeight="1" thickBot="1">
      <c r="A96" s="104"/>
      <c r="B96" s="95"/>
      <c r="C96" s="90"/>
      <c r="D96" s="22" t="s">
        <v>128</v>
      </c>
      <c r="E96" s="18" t="s">
        <v>82</v>
      </c>
      <c r="F96" s="23">
        <v>5</v>
      </c>
      <c r="G96" s="18">
        <v>0</v>
      </c>
      <c r="H96" s="24" t="s">
        <v>100</v>
      </c>
      <c r="I96" s="25" t="s">
        <v>90</v>
      </c>
      <c r="J96" s="2"/>
      <c r="K96" s="2"/>
      <c r="L96" s="2"/>
      <c r="M96" s="2"/>
      <c r="N96" s="2"/>
      <c r="O96" s="2"/>
      <c r="P96" s="2"/>
    </row>
    <row r="97" spans="1:16" ht="60" customHeight="1" thickBot="1">
      <c r="A97" s="104"/>
      <c r="B97" s="95"/>
      <c r="C97" s="91"/>
      <c r="D97" s="22" t="s">
        <v>76</v>
      </c>
      <c r="E97" s="18" t="s">
        <v>82</v>
      </c>
      <c r="F97" s="23">
        <v>70</v>
      </c>
      <c r="G97" s="18">
        <v>70</v>
      </c>
      <c r="H97" s="28"/>
      <c r="I97" s="29" t="s">
        <v>101</v>
      </c>
      <c r="J97" s="2"/>
      <c r="K97" s="2"/>
      <c r="L97" s="2"/>
      <c r="M97" s="2"/>
      <c r="N97" s="2"/>
      <c r="O97" s="2"/>
      <c r="P97" s="2"/>
    </row>
    <row r="98" spans="1:16" ht="15.75">
      <c r="A98" s="104"/>
      <c r="B98" s="95"/>
      <c r="C98" s="79"/>
      <c r="D98" s="80"/>
      <c r="E98" s="80"/>
      <c r="F98" s="80"/>
      <c r="G98" s="80"/>
      <c r="H98" s="80"/>
      <c r="I98" s="81"/>
      <c r="J98" s="2"/>
      <c r="K98" s="2"/>
      <c r="L98" s="2"/>
      <c r="M98" s="2"/>
      <c r="N98" s="2"/>
      <c r="O98" s="2"/>
      <c r="P98" s="2"/>
    </row>
    <row r="99" spans="1:16" ht="15.75">
      <c r="A99" s="103" t="s">
        <v>144</v>
      </c>
      <c r="B99" s="94" t="s">
        <v>59</v>
      </c>
      <c r="C99" s="79" t="s">
        <v>9</v>
      </c>
      <c r="D99" s="80"/>
      <c r="E99" s="80"/>
      <c r="F99" s="80"/>
      <c r="G99" s="80"/>
      <c r="H99" s="80"/>
      <c r="I99" s="81"/>
      <c r="J99" s="2"/>
      <c r="K99" s="2"/>
      <c r="L99" s="2"/>
      <c r="M99" s="2"/>
      <c r="N99" s="2"/>
      <c r="O99" s="2"/>
      <c r="P99" s="2"/>
    </row>
    <row r="100" spans="1:16" ht="94.5">
      <c r="A100" s="104"/>
      <c r="B100" s="95"/>
      <c r="C100" s="21" t="s">
        <v>107</v>
      </c>
      <c r="D100" s="28" t="s">
        <v>111</v>
      </c>
      <c r="E100" s="28" t="s">
        <v>112</v>
      </c>
      <c r="F100" s="69">
        <v>4108</v>
      </c>
      <c r="G100" s="68">
        <f>F100</f>
        <v>4108</v>
      </c>
      <c r="H100" s="28"/>
      <c r="I100" s="28" t="s">
        <v>86</v>
      </c>
      <c r="J100" s="2"/>
      <c r="K100" s="2"/>
      <c r="L100" s="2"/>
      <c r="M100" s="2"/>
      <c r="N100" s="2"/>
      <c r="O100" s="2"/>
      <c r="P100" s="2"/>
    </row>
    <row r="101" spans="1:16" ht="15.75">
      <c r="A101" s="104"/>
      <c r="B101" s="95"/>
      <c r="C101" s="79" t="s">
        <v>96</v>
      </c>
      <c r="D101" s="105"/>
      <c r="E101" s="105"/>
      <c r="F101" s="105"/>
      <c r="G101" s="105"/>
      <c r="H101" s="105"/>
      <c r="I101" s="106"/>
      <c r="J101" s="2"/>
      <c r="K101" s="2"/>
      <c r="L101" s="2"/>
      <c r="M101" s="2"/>
      <c r="N101" s="2"/>
      <c r="O101" s="2"/>
      <c r="P101" s="2"/>
    </row>
    <row r="102" spans="1:16" ht="78.75">
      <c r="A102" s="104"/>
      <c r="B102" s="95"/>
      <c r="C102" s="21" t="s">
        <v>107</v>
      </c>
      <c r="D102" s="35" t="s">
        <v>78</v>
      </c>
      <c r="E102" s="28" t="s">
        <v>104</v>
      </c>
      <c r="F102" s="28">
        <v>570.59</v>
      </c>
      <c r="G102" s="28">
        <v>138.59</v>
      </c>
      <c r="H102" s="28"/>
      <c r="I102" s="28" t="s">
        <v>85</v>
      </c>
      <c r="J102" s="2"/>
      <c r="K102" s="2"/>
      <c r="L102" s="2"/>
      <c r="M102" s="2"/>
      <c r="N102" s="2"/>
      <c r="O102" s="2"/>
      <c r="P102" s="2"/>
    </row>
    <row r="103" spans="1:16" ht="16.5" thickBot="1">
      <c r="A103" s="104"/>
      <c r="B103" s="95"/>
      <c r="C103" s="79" t="s">
        <v>10</v>
      </c>
      <c r="D103" s="80"/>
      <c r="E103" s="80"/>
      <c r="F103" s="80"/>
      <c r="G103" s="80"/>
      <c r="H103" s="80"/>
      <c r="I103" s="81"/>
      <c r="J103" s="2"/>
      <c r="K103" s="2"/>
      <c r="L103" s="2"/>
      <c r="M103" s="2"/>
      <c r="N103" s="2"/>
      <c r="O103" s="2"/>
      <c r="P103" s="2"/>
    </row>
    <row r="104" spans="1:16" ht="53.25" thickBot="1">
      <c r="A104" s="104"/>
      <c r="B104" s="95"/>
      <c r="C104" s="89" t="s">
        <v>107</v>
      </c>
      <c r="D104" s="17" t="s">
        <v>75</v>
      </c>
      <c r="E104" s="18" t="s">
        <v>82</v>
      </c>
      <c r="F104" s="19">
        <v>75</v>
      </c>
      <c r="G104" s="18">
        <v>75</v>
      </c>
      <c r="H104" s="20"/>
      <c r="I104" s="21" t="s">
        <v>86</v>
      </c>
      <c r="J104" s="2"/>
      <c r="K104" s="2"/>
      <c r="L104" s="2"/>
      <c r="M104" s="2"/>
      <c r="N104" s="2"/>
      <c r="O104" s="2"/>
      <c r="P104" s="2"/>
    </row>
    <row r="105" spans="1:16" ht="53.25" thickBot="1">
      <c r="A105" s="104"/>
      <c r="B105" s="95"/>
      <c r="C105" s="90"/>
      <c r="D105" s="22" t="s">
        <v>128</v>
      </c>
      <c r="E105" s="18" t="s">
        <v>82</v>
      </c>
      <c r="F105" s="23">
        <v>0</v>
      </c>
      <c r="G105" s="18">
        <v>0</v>
      </c>
      <c r="H105" s="24"/>
      <c r="I105" s="25" t="s">
        <v>90</v>
      </c>
      <c r="J105" s="2"/>
      <c r="K105" s="2"/>
      <c r="L105" s="2"/>
      <c r="M105" s="2"/>
      <c r="N105" s="2"/>
      <c r="O105" s="2"/>
      <c r="P105" s="2"/>
    </row>
    <row r="106" spans="1:16" ht="63.75" thickBot="1">
      <c r="A106" s="104"/>
      <c r="B106" s="95"/>
      <c r="C106" s="91"/>
      <c r="D106" s="22" t="s">
        <v>76</v>
      </c>
      <c r="E106" s="18" t="s">
        <v>82</v>
      </c>
      <c r="F106" s="23">
        <v>70</v>
      </c>
      <c r="G106" s="18">
        <v>70</v>
      </c>
      <c r="H106" s="28"/>
      <c r="I106" s="29" t="s">
        <v>101</v>
      </c>
      <c r="J106" s="2"/>
      <c r="K106" s="2"/>
      <c r="L106" s="2"/>
      <c r="M106" s="2"/>
      <c r="N106" s="2"/>
      <c r="O106" s="2"/>
      <c r="P106" s="2"/>
    </row>
    <row r="107" spans="1:16" ht="17.25" customHeight="1">
      <c r="A107" s="104"/>
      <c r="B107" s="95"/>
      <c r="C107" s="79"/>
      <c r="D107" s="80"/>
      <c r="E107" s="80"/>
      <c r="F107" s="80"/>
      <c r="G107" s="80"/>
      <c r="H107" s="80"/>
      <c r="I107" s="81"/>
      <c r="J107" s="2"/>
      <c r="K107" s="2"/>
      <c r="L107" s="2"/>
      <c r="M107" s="2"/>
      <c r="N107" s="2"/>
      <c r="O107" s="2"/>
      <c r="P107" s="2"/>
    </row>
    <row r="108" spans="1:16" ht="15.75">
      <c r="A108" s="103" t="s">
        <v>145</v>
      </c>
      <c r="B108" s="94" t="s">
        <v>65</v>
      </c>
      <c r="C108" s="79" t="s">
        <v>9</v>
      </c>
      <c r="D108" s="80"/>
      <c r="E108" s="80"/>
      <c r="F108" s="80"/>
      <c r="G108" s="80"/>
      <c r="H108" s="80"/>
      <c r="I108" s="81"/>
      <c r="J108" s="2"/>
      <c r="K108" s="2"/>
      <c r="L108" s="2"/>
      <c r="M108" s="2"/>
      <c r="N108" s="2"/>
      <c r="O108" s="2"/>
      <c r="P108" s="2"/>
    </row>
    <row r="109" spans="1:16" ht="94.5">
      <c r="A109" s="104"/>
      <c r="B109" s="95"/>
      <c r="C109" s="21" t="s">
        <v>107</v>
      </c>
      <c r="D109" s="28" t="s">
        <v>111</v>
      </c>
      <c r="E109" s="28" t="s">
        <v>112</v>
      </c>
      <c r="F109" s="68">
        <v>4056</v>
      </c>
      <c r="G109" s="28">
        <f>F109</f>
        <v>4056</v>
      </c>
      <c r="H109" s="28"/>
      <c r="I109" s="28" t="s">
        <v>86</v>
      </c>
      <c r="J109" s="2"/>
      <c r="K109" s="2"/>
      <c r="L109" s="2"/>
      <c r="M109" s="2"/>
      <c r="N109" s="2"/>
      <c r="O109" s="2"/>
      <c r="P109" s="2"/>
    </row>
    <row r="110" spans="1:16" ht="15.75">
      <c r="A110" s="104"/>
      <c r="B110" s="95"/>
      <c r="C110" s="79"/>
      <c r="D110" s="80"/>
      <c r="E110" s="80"/>
      <c r="F110" s="80"/>
      <c r="G110" s="80"/>
      <c r="H110" s="80"/>
      <c r="I110" s="81"/>
      <c r="J110" s="2"/>
      <c r="K110" s="2"/>
      <c r="L110" s="2"/>
      <c r="M110" s="2"/>
      <c r="N110" s="2"/>
      <c r="O110" s="2"/>
      <c r="P110" s="2"/>
    </row>
    <row r="111" spans="1:16" ht="84">
      <c r="A111" s="104"/>
      <c r="B111" s="95"/>
      <c r="C111" s="33" t="s">
        <v>107</v>
      </c>
      <c r="D111" s="21" t="s">
        <v>78</v>
      </c>
      <c r="E111" s="28" t="s">
        <v>104</v>
      </c>
      <c r="F111" s="28">
        <v>868.53</v>
      </c>
      <c r="G111" s="28">
        <v>210.75</v>
      </c>
      <c r="H111" s="28"/>
      <c r="I111" s="28" t="s">
        <v>85</v>
      </c>
      <c r="J111" s="2"/>
      <c r="K111" s="2"/>
      <c r="L111" s="2"/>
      <c r="M111" s="2"/>
      <c r="N111" s="2"/>
      <c r="O111" s="2"/>
      <c r="P111" s="2"/>
    </row>
    <row r="112" spans="1:16" ht="16.5" thickBot="1">
      <c r="A112" s="104"/>
      <c r="B112" s="95"/>
      <c r="C112" s="79" t="s">
        <v>10</v>
      </c>
      <c r="D112" s="80"/>
      <c r="E112" s="80"/>
      <c r="F112" s="80"/>
      <c r="G112" s="80"/>
      <c r="H112" s="80"/>
      <c r="I112" s="81"/>
      <c r="J112" s="2"/>
      <c r="K112" s="2"/>
      <c r="L112" s="2"/>
      <c r="M112" s="2"/>
      <c r="N112" s="2"/>
      <c r="O112" s="2"/>
      <c r="P112" s="2"/>
    </row>
    <row r="113" spans="1:16" ht="53.25" thickBot="1">
      <c r="A113" s="104"/>
      <c r="B113" s="95"/>
      <c r="C113" s="112" t="s">
        <v>107</v>
      </c>
      <c r="D113" s="17" t="s">
        <v>75</v>
      </c>
      <c r="E113" s="20" t="s">
        <v>82</v>
      </c>
      <c r="F113" s="19">
        <v>75</v>
      </c>
      <c r="G113" s="18">
        <v>75</v>
      </c>
      <c r="H113" s="20"/>
      <c r="I113" s="21" t="s">
        <v>86</v>
      </c>
      <c r="J113" s="2"/>
      <c r="K113" s="2"/>
      <c r="L113" s="2"/>
      <c r="M113" s="2"/>
      <c r="N113" s="2"/>
      <c r="O113" s="2"/>
      <c r="P113" s="2"/>
    </row>
    <row r="114" spans="1:16" ht="53.25" thickBot="1">
      <c r="A114" s="104"/>
      <c r="B114" s="95"/>
      <c r="C114" s="97"/>
      <c r="D114" s="22" t="s">
        <v>128</v>
      </c>
      <c r="E114" s="20" t="s">
        <v>82</v>
      </c>
      <c r="F114" s="23">
        <v>5</v>
      </c>
      <c r="G114" s="18">
        <v>5</v>
      </c>
      <c r="H114" s="24"/>
      <c r="I114" s="25" t="s">
        <v>90</v>
      </c>
      <c r="J114" s="2"/>
      <c r="K114" s="2"/>
      <c r="L114" s="2"/>
      <c r="M114" s="2"/>
      <c r="N114" s="2"/>
      <c r="O114" s="2"/>
      <c r="P114" s="2"/>
    </row>
    <row r="115" spans="1:16" ht="42.75" customHeight="1" thickBot="1">
      <c r="A115" s="104"/>
      <c r="B115" s="95"/>
      <c r="C115" s="98"/>
      <c r="D115" s="22" t="s">
        <v>76</v>
      </c>
      <c r="E115" s="20" t="s">
        <v>82</v>
      </c>
      <c r="F115" s="23">
        <v>70</v>
      </c>
      <c r="G115" s="18">
        <v>70</v>
      </c>
      <c r="H115" s="28"/>
      <c r="I115" s="29" t="s">
        <v>101</v>
      </c>
      <c r="J115" s="2"/>
      <c r="K115" s="2"/>
      <c r="L115" s="2"/>
      <c r="M115" s="2"/>
      <c r="N115" s="2"/>
      <c r="O115" s="2"/>
      <c r="P115" s="2"/>
    </row>
    <row r="116" spans="1:16" ht="15.75">
      <c r="A116" s="103" t="s">
        <v>150</v>
      </c>
      <c r="B116" s="94" t="s">
        <v>66</v>
      </c>
      <c r="C116" s="79" t="s">
        <v>9</v>
      </c>
      <c r="D116" s="80"/>
      <c r="E116" s="80"/>
      <c r="F116" s="80"/>
      <c r="G116" s="80"/>
      <c r="H116" s="80"/>
      <c r="I116" s="81"/>
      <c r="J116" s="2"/>
      <c r="K116" s="2"/>
      <c r="L116" s="2"/>
      <c r="M116" s="2"/>
      <c r="N116" s="2"/>
      <c r="O116" s="2"/>
      <c r="P116" s="2"/>
    </row>
    <row r="117" spans="1:16" ht="94.5">
      <c r="A117" s="104"/>
      <c r="B117" s="95"/>
      <c r="C117" s="35" t="s">
        <v>110</v>
      </c>
      <c r="D117" s="32" t="s">
        <v>71</v>
      </c>
      <c r="E117" s="28" t="s">
        <v>72</v>
      </c>
      <c r="F117" s="28">
        <v>12</v>
      </c>
      <c r="G117" s="28">
        <v>12</v>
      </c>
      <c r="H117" s="28"/>
      <c r="I117" s="28" t="s">
        <v>86</v>
      </c>
      <c r="J117" s="2"/>
      <c r="K117" s="2"/>
      <c r="L117" s="2"/>
      <c r="M117" s="2"/>
      <c r="N117" s="2"/>
      <c r="O117" s="2"/>
      <c r="P117" s="2"/>
    </row>
    <row r="118" spans="1:16" ht="15.75">
      <c r="A118" s="104"/>
      <c r="B118" s="95"/>
      <c r="C118" s="79" t="s">
        <v>96</v>
      </c>
      <c r="D118" s="80"/>
      <c r="E118" s="80"/>
      <c r="F118" s="80"/>
      <c r="G118" s="80"/>
      <c r="H118" s="80"/>
      <c r="I118" s="81"/>
      <c r="J118" s="2"/>
      <c r="K118" s="2"/>
      <c r="L118" s="2"/>
      <c r="M118" s="2"/>
      <c r="N118" s="2"/>
      <c r="O118" s="2"/>
      <c r="P118" s="2"/>
    </row>
    <row r="119" spans="1:16" ht="78.75" customHeight="1">
      <c r="A119" s="104"/>
      <c r="B119" s="95"/>
      <c r="C119" s="28" t="s">
        <v>110</v>
      </c>
      <c r="D119" s="21" t="s">
        <v>78</v>
      </c>
      <c r="E119" s="28" t="s">
        <v>104</v>
      </c>
      <c r="F119" s="28">
        <v>852.46</v>
      </c>
      <c r="G119" s="54">
        <v>191.84</v>
      </c>
      <c r="H119" s="54"/>
      <c r="I119" s="54" t="s">
        <v>85</v>
      </c>
      <c r="J119" s="2"/>
      <c r="K119" s="2"/>
      <c r="L119" s="2"/>
      <c r="M119" s="2"/>
      <c r="N119" s="2"/>
      <c r="O119" s="2"/>
      <c r="P119" s="2"/>
    </row>
    <row r="120" spans="1:16" ht="15.75">
      <c r="A120" s="104"/>
      <c r="B120" s="95"/>
      <c r="C120" s="79" t="s">
        <v>10</v>
      </c>
      <c r="D120" s="80"/>
      <c r="E120" s="80"/>
      <c r="F120" s="80"/>
      <c r="G120" s="80"/>
      <c r="H120" s="80"/>
      <c r="I120" s="81"/>
      <c r="J120" s="2"/>
      <c r="K120" s="2"/>
      <c r="L120" s="2"/>
      <c r="M120" s="2"/>
      <c r="N120" s="2"/>
      <c r="O120" s="2"/>
      <c r="P120" s="2"/>
    </row>
    <row r="121" spans="1:16" ht="102" customHeight="1">
      <c r="A121" s="104"/>
      <c r="B121" s="95"/>
      <c r="C121" s="28" t="s">
        <v>110</v>
      </c>
      <c r="D121" s="28" t="s">
        <v>93</v>
      </c>
      <c r="E121" s="28" t="s">
        <v>82</v>
      </c>
      <c r="F121" s="28">
        <v>5</v>
      </c>
      <c r="G121" s="28">
        <v>5</v>
      </c>
      <c r="H121" s="32"/>
      <c r="I121" s="21" t="s">
        <v>88</v>
      </c>
      <c r="J121" s="2"/>
      <c r="K121" s="2"/>
      <c r="L121" s="2"/>
      <c r="M121" s="2"/>
      <c r="N121" s="2"/>
      <c r="O121" s="2"/>
      <c r="P121" s="2"/>
    </row>
    <row r="122" spans="1:16" ht="15.75">
      <c r="A122" s="104"/>
      <c r="B122" s="95"/>
      <c r="C122" s="79" t="s">
        <v>11</v>
      </c>
      <c r="D122" s="80"/>
      <c r="E122" s="80"/>
      <c r="F122" s="80"/>
      <c r="G122" s="80"/>
      <c r="H122" s="80"/>
      <c r="I122" s="81"/>
      <c r="J122" s="2"/>
      <c r="K122" s="2"/>
      <c r="L122" s="2"/>
      <c r="M122" s="2"/>
      <c r="N122" s="2"/>
      <c r="O122" s="2"/>
      <c r="P122" s="2"/>
    </row>
    <row r="123" spans="1:16" ht="15.75">
      <c r="A123" s="103" t="s">
        <v>151</v>
      </c>
      <c r="B123" s="94" t="s">
        <v>67</v>
      </c>
      <c r="C123" s="79" t="s">
        <v>9</v>
      </c>
      <c r="D123" s="80"/>
      <c r="E123" s="80"/>
      <c r="F123" s="80"/>
      <c r="G123" s="80"/>
      <c r="H123" s="80"/>
      <c r="I123" s="81"/>
      <c r="J123" s="2"/>
      <c r="K123" s="2"/>
      <c r="L123" s="2"/>
      <c r="M123" s="2"/>
      <c r="N123" s="2"/>
      <c r="O123" s="2"/>
      <c r="P123" s="2"/>
    </row>
    <row r="124" spans="1:16" ht="94.5">
      <c r="A124" s="104"/>
      <c r="B124" s="95"/>
      <c r="C124" s="28" t="s">
        <v>110</v>
      </c>
      <c r="D124" s="21" t="s">
        <v>71</v>
      </c>
      <c r="E124" s="28" t="s">
        <v>72</v>
      </c>
      <c r="F124" s="28">
        <v>1</v>
      </c>
      <c r="G124" s="28">
        <v>1</v>
      </c>
      <c r="H124" s="28"/>
      <c r="I124" s="28" t="s">
        <v>86</v>
      </c>
      <c r="J124" s="2"/>
      <c r="K124" s="2"/>
      <c r="L124" s="2"/>
      <c r="M124" s="2"/>
      <c r="N124" s="2"/>
      <c r="O124" s="2"/>
      <c r="P124" s="2"/>
    </row>
    <row r="125" spans="1:16" ht="15.75">
      <c r="A125" s="104"/>
      <c r="B125" s="95"/>
      <c r="C125" s="79" t="s">
        <v>96</v>
      </c>
      <c r="D125" s="80"/>
      <c r="E125" s="80"/>
      <c r="F125" s="80"/>
      <c r="G125" s="80"/>
      <c r="H125" s="80"/>
      <c r="I125" s="81"/>
      <c r="J125" s="2"/>
      <c r="K125" s="2"/>
      <c r="L125" s="2"/>
      <c r="M125" s="2"/>
      <c r="N125" s="2"/>
      <c r="O125" s="2"/>
      <c r="P125" s="2"/>
    </row>
    <row r="126" spans="1:16" ht="72.75" customHeight="1">
      <c r="A126" s="104"/>
      <c r="B126" s="95"/>
      <c r="C126" s="28" t="s">
        <v>110</v>
      </c>
      <c r="D126" s="21" t="s">
        <v>78</v>
      </c>
      <c r="E126" s="28" t="s">
        <v>104</v>
      </c>
      <c r="F126" s="28">
        <v>100.68</v>
      </c>
      <c r="G126" s="28">
        <v>22.66</v>
      </c>
      <c r="H126" s="28"/>
      <c r="I126" s="28" t="s">
        <v>85</v>
      </c>
      <c r="J126" s="2"/>
      <c r="K126" s="2"/>
      <c r="L126" s="2"/>
      <c r="M126" s="2"/>
      <c r="N126" s="2"/>
      <c r="O126" s="2"/>
      <c r="P126" s="2"/>
    </row>
    <row r="127" spans="1:16" ht="15.75">
      <c r="A127" s="104"/>
      <c r="B127" s="95"/>
      <c r="C127" s="79" t="s">
        <v>10</v>
      </c>
      <c r="D127" s="80"/>
      <c r="E127" s="80"/>
      <c r="F127" s="80"/>
      <c r="G127" s="80"/>
      <c r="H127" s="80"/>
      <c r="I127" s="81"/>
      <c r="J127" s="2"/>
      <c r="K127" s="2"/>
      <c r="L127" s="2"/>
      <c r="M127" s="2"/>
      <c r="N127" s="2"/>
      <c r="O127" s="2"/>
      <c r="P127" s="2"/>
    </row>
    <row r="128" spans="1:16" ht="157.5">
      <c r="A128" s="104"/>
      <c r="B128" s="95"/>
      <c r="C128" s="28" t="s">
        <v>110</v>
      </c>
      <c r="D128" s="21" t="s">
        <v>80</v>
      </c>
      <c r="E128" s="28" t="s">
        <v>82</v>
      </c>
      <c r="F128" s="28">
        <v>100</v>
      </c>
      <c r="G128" s="28">
        <v>100</v>
      </c>
      <c r="H128" s="28"/>
      <c r="I128" s="21" t="s">
        <v>89</v>
      </c>
      <c r="J128" s="2"/>
      <c r="K128" s="2"/>
      <c r="L128" s="2"/>
      <c r="M128" s="2"/>
      <c r="N128" s="2"/>
      <c r="O128" s="2"/>
      <c r="P128" s="2"/>
    </row>
    <row r="129" spans="1:16" ht="15.75">
      <c r="A129" s="104"/>
      <c r="B129" s="95"/>
      <c r="C129" s="79"/>
      <c r="D129" s="80"/>
      <c r="E129" s="80"/>
      <c r="F129" s="80"/>
      <c r="G129" s="80"/>
      <c r="H129" s="80"/>
      <c r="I129" s="81"/>
      <c r="J129" s="2"/>
      <c r="K129" s="2"/>
      <c r="L129" s="2"/>
      <c r="M129" s="2"/>
      <c r="N129" s="2"/>
      <c r="O129" s="2"/>
      <c r="P129" s="2"/>
    </row>
    <row r="130" spans="1:16" ht="15.75">
      <c r="A130" s="103" t="s">
        <v>146</v>
      </c>
      <c r="B130" s="94" t="s">
        <v>60</v>
      </c>
      <c r="C130" s="79" t="s">
        <v>9</v>
      </c>
      <c r="D130" s="80"/>
      <c r="E130" s="80"/>
      <c r="F130" s="80"/>
      <c r="G130" s="80"/>
      <c r="H130" s="80"/>
      <c r="I130" s="81"/>
      <c r="J130" s="2"/>
      <c r="K130" s="2"/>
      <c r="L130" s="2"/>
      <c r="M130" s="2"/>
      <c r="N130" s="2"/>
      <c r="O130" s="2"/>
      <c r="P130" s="2"/>
    </row>
    <row r="131" spans="1:16" ht="94.5">
      <c r="A131" s="104"/>
      <c r="B131" s="95"/>
      <c r="C131" s="21" t="s">
        <v>107</v>
      </c>
      <c r="D131" s="28" t="s">
        <v>111</v>
      </c>
      <c r="E131" s="28" t="s">
        <v>112</v>
      </c>
      <c r="F131" s="68">
        <v>21320</v>
      </c>
      <c r="G131" s="28">
        <f>F131</f>
        <v>21320</v>
      </c>
      <c r="H131" s="28">
        <f>F131-G131</f>
        <v>0</v>
      </c>
      <c r="I131" s="28" t="s">
        <v>86</v>
      </c>
      <c r="J131" s="2"/>
      <c r="K131" s="2"/>
      <c r="L131" s="2"/>
      <c r="M131" s="2"/>
      <c r="N131" s="2"/>
      <c r="O131" s="2"/>
      <c r="P131" s="2"/>
    </row>
    <row r="132" spans="1:16" ht="15.75">
      <c r="A132" s="104"/>
      <c r="B132" s="95"/>
      <c r="C132" s="79" t="s">
        <v>96</v>
      </c>
      <c r="D132" s="80"/>
      <c r="E132" s="80"/>
      <c r="F132" s="80"/>
      <c r="G132" s="80"/>
      <c r="H132" s="80"/>
      <c r="I132" s="81"/>
      <c r="J132" s="2"/>
      <c r="K132" s="2"/>
      <c r="L132" s="2"/>
      <c r="M132" s="2"/>
      <c r="N132" s="2"/>
      <c r="O132" s="2"/>
      <c r="P132" s="2"/>
    </row>
    <row r="133" spans="1:16" ht="78.75" customHeight="1">
      <c r="A133" s="104"/>
      <c r="B133" s="95"/>
      <c r="C133" s="96" t="s">
        <v>107</v>
      </c>
      <c r="D133" s="96" t="s">
        <v>78</v>
      </c>
      <c r="E133" s="76" t="s">
        <v>104</v>
      </c>
      <c r="F133" s="76">
        <v>2898.84</v>
      </c>
      <c r="G133" s="92">
        <v>719.24</v>
      </c>
      <c r="H133" s="76"/>
      <c r="I133" s="76" t="s">
        <v>85</v>
      </c>
      <c r="J133" s="2"/>
      <c r="K133" s="2"/>
      <c r="L133" s="2"/>
      <c r="M133" s="2"/>
      <c r="N133" s="2"/>
      <c r="O133" s="2"/>
      <c r="P133" s="2"/>
    </row>
    <row r="134" spans="1:16" ht="15.75">
      <c r="A134" s="104"/>
      <c r="B134" s="95"/>
      <c r="C134" s="98"/>
      <c r="D134" s="98"/>
      <c r="E134" s="78"/>
      <c r="F134" s="78"/>
      <c r="G134" s="93"/>
      <c r="H134" s="78"/>
      <c r="I134" s="78"/>
      <c r="J134" s="2"/>
      <c r="K134" s="2"/>
      <c r="L134" s="2"/>
      <c r="M134" s="2"/>
      <c r="N134" s="2"/>
      <c r="O134" s="2"/>
      <c r="P134" s="2"/>
    </row>
    <row r="135" spans="1:16" ht="16.5" thickBot="1">
      <c r="A135" s="104"/>
      <c r="B135" s="95"/>
      <c r="C135" s="79" t="s">
        <v>10</v>
      </c>
      <c r="D135" s="80"/>
      <c r="E135" s="80"/>
      <c r="F135" s="80"/>
      <c r="G135" s="80"/>
      <c r="H135" s="80"/>
      <c r="I135" s="81"/>
      <c r="J135" s="2"/>
      <c r="K135" s="2"/>
      <c r="L135" s="2"/>
      <c r="M135" s="2"/>
      <c r="N135" s="2"/>
      <c r="O135" s="2"/>
      <c r="P135" s="2"/>
    </row>
    <row r="136" spans="1:16" ht="53.25" thickBot="1">
      <c r="A136" s="104"/>
      <c r="B136" s="95"/>
      <c r="C136" s="96" t="s">
        <v>107</v>
      </c>
      <c r="D136" s="17" t="s">
        <v>75</v>
      </c>
      <c r="E136" s="18" t="s">
        <v>82</v>
      </c>
      <c r="F136" s="19">
        <v>75</v>
      </c>
      <c r="G136" s="18">
        <v>75</v>
      </c>
      <c r="H136" s="20"/>
      <c r="I136" s="21" t="s">
        <v>86</v>
      </c>
      <c r="J136" s="2"/>
      <c r="K136" s="2"/>
      <c r="L136" s="2"/>
      <c r="M136" s="2"/>
      <c r="N136" s="2"/>
      <c r="O136" s="2"/>
      <c r="P136" s="2"/>
    </row>
    <row r="137" spans="1:16" ht="53.25" thickBot="1">
      <c r="A137" s="104"/>
      <c r="B137" s="95"/>
      <c r="C137" s="97"/>
      <c r="D137" s="22" t="s">
        <v>128</v>
      </c>
      <c r="E137" s="18" t="s">
        <v>82</v>
      </c>
      <c r="F137" s="23">
        <v>0</v>
      </c>
      <c r="G137" s="18">
        <v>0</v>
      </c>
      <c r="H137" s="24"/>
      <c r="I137" s="25" t="s">
        <v>87</v>
      </c>
      <c r="J137" s="2"/>
      <c r="K137" s="2"/>
      <c r="L137" s="2"/>
      <c r="M137" s="2"/>
      <c r="N137" s="2"/>
      <c r="O137" s="2"/>
      <c r="P137" s="2"/>
    </row>
    <row r="138" spans="1:16" ht="63.75" thickBot="1">
      <c r="A138" s="104"/>
      <c r="B138" s="95"/>
      <c r="C138" s="98"/>
      <c r="D138" s="22" t="s">
        <v>76</v>
      </c>
      <c r="E138" s="18" t="s">
        <v>82</v>
      </c>
      <c r="F138" s="23">
        <v>70</v>
      </c>
      <c r="G138" s="18">
        <v>70</v>
      </c>
      <c r="H138" s="28"/>
      <c r="I138" s="29" t="s">
        <v>101</v>
      </c>
      <c r="J138" s="2"/>
      <c r="K138" s="2"/>
      <c r="L138" s="2"/>
      <c r="M138" s="2"/>
      <c r="N138" s="2"/>
      <c r="O138" s="2"/>
      <c r="P138" s="2"/>
    </row>
    <row r="139" spans="1:16" ht="15.75">
      <c r="A139" s="104"/>
      <c r="B139" s="95"/>
      <c r="C139" s="79"/>
      <c r="D139" s="80"/>
      <c r="E139" s="80"/>
      <c r="F139" s="80"/>
      <c r="G139" s="80"/>
      <c r="H139" s="80"/>
      <c r="I139" s="81"/>
      <c r="J139" s="2"/>
      <c r="K139" s="2"/>
      <c r="L139" s="2"/>
      <c r="M139" s="2"/>
      <c r="N139" s="2"/>
      <c r="O139" s="2"/>
      <c r="P139" s="2"/>
    </row>
    <row r="140" spans="1:16" ht="15.75">
      <c r="A140" s="103" t="s">
        <v>143</v>
      </c>
      <c r="B140" s="94" t="s">
        <v>61</v>
      </c>
      <c r="C140" s="79" t="s">
        <v>9</v>
      </c>
      <c r="D140" s="80"/>
      <c r="E140" s="80"/>
      <c r="F140" s="80"/>
      <c r="G140" s="80"/>
      <c r="H140" s="80"/>
      <c r="I140" s="81"/>
      <c r="J140" s="2"/>
      <c r="K140" s="2"/>
      <c r="L140" s="2"/>
      <c r="M140" s="2"/>
      <c r="N140" s="2"/>
      <c r="O140" s="2"/>
      <c r="P140" s="2"/>
    </row>
    <row r="141" spans="1:16" ht="94.5">
      <c r="A141" s="104"/>
      <c r="B141" s="95"/>
      <c r="C141" s="21" t="s">
        <v>107</v>
      </c>
      <c r="D141" s="28" t="s">
        <v>111</v>
      </c>
      <c r="E141" s="28" t="s">
        <v>112</v>
      </c>
      <c r="F141" s="28">
        <v>13650</v>
      </c>
      <c r="G141" s="28">
        <f>F141</f>
        <v>13650</v>
      </c>
      <c r="H141" s="28">
        <f>F141-G141</f>
        <v>0</v>
      </c>
      <c r="I141" s="28" t="s">
        <v>86</v>
      </c>
      <c r="J141" s="2"/>
      <c r="K141" s="2"/>
      <c r="L141" s="2"/>
      <c r="M141" s="2"/>
      <c r="N141" s="2"/>
      <c r="O141" s="2"/>
      <c r="P141" s="2"/>
    </row>
    <row r="142" spans="1:16" ht="15.75">
      <c r="A142" s="104"/>
      <c r="B142" s="95"/>
      <c r="C142" s="79" t="s">
        <v>96</v>
      </c>
      <c r="D142" s="80"/>
      <c r="E142" s="80"/>
      <c r="F142" s="80"/>
      <c r="G142" s="80"/>
      <c r="H142" s="80"/>
      <c r="I142" s="81"/>
      <c r="J142" s="2"/>
      <c r="K142" s="2"/>
      <c r="L142" s="2"/>
      <c r="M142" s="2"/>
      <c r="N142" s="2"/>
      <c r="O142" s="2"/>
      <c r="P142" s="2"/>
    </row>
    <row r="143" spans="1:16" ht="78.75">
      <c r="A143" s="104"/>
      <c r="B143" s="95"/>
      <c r="C143" s="21" t="s">
        <v>107</v>
      </c>
      <c r="D143" s="21" t="s">
        <v>78</v>
      </c>
      <c r="E143" s="28" t="s">
        <v>104</v>
      </c>
      <c r="F143" s="28">
        <v>2885.02</v>
      </c>
      <c r="G143" s="28">
        <v>699.63</v>
      </c>
      <c r="H143" s="28"/>
      <c r="I143" s="28" t="s">
        <v>85</v>
      </c>
      <c r="J143" s="2"/>
      <c r="K143" s="2"/>
      <c r="L143" s="2"/>
      <c r="M143" s="2"/>
      <c r="N143" s="2"/>
      <c r="O143" s="2"/>
      <c r="P143" s="2"/>
    </row>
    <row r="144" spans="1:16" ht="16.5" thickBot="1">
      <c r="A144" s="104"/>
      <c r="B144" s="95"/>
      <c r="C144" s="79" t="s">
        <v>10</v>
      </c>
      <c r="D144" s="80"/>
      <c r="E144" s="80"/>
      <c r="F144" s="80"/>
      <c r="G144" s="80"/>
      <c r="H144" s="80"/>
      <c r="I144" s="81"/>
      <c r="J144" s="2"/>
      <c r="K144" s="2"/>
      <c r="L144" s="2"/>
      <c r="M144" s="2"/>
      <c r="N144" s="2"/>
      <c r="O144" s="2"/>
      <c r="P144" s="2"/>
    </row>
    <row r="145" spans="1:16" ht="53.25" thickBot="1">
      <c r="A145" s="104"/>
      <c r="B145" s="95"/>
      <c r="C145" s="96" t="s">
        <v>107</v>
      </c>
      <c r="D145" s="17" t="s">
        <v>75</v>
      </c>
      <c r="E145" s="18" t="s">
        <v>82</v>
      </c>
      <c r="F145" s="19">
        <v>75</v>
      </c>
      <c r="G145" s="18">
        <v>75</v>
      </c>
      <c r="H145" s="20"/>
      <c r="I145" s="21" t="s">
        <v>86</v>
      </c>
      <c r="J145" s="2"/>
      <c r="K145" s="2"/>
      <c r="L145" s="2"/>
      <c r="M145" s="2"/>
      <c r="N145" s="2"/>
      <c r="O145" s="2"/>
      <c r="P145" s="2"/>
    </row>
    <row r="146" spans="1:16" ht="53.25" thickBot="1">
      <c r="A146" s="104"/>
      <c r="B146" s="95"/>
      <c r="C146" s="97"/>
      <c r="D146" s="22" t="s">
        <v>128</v>
      </c>
      <c r="E146" s="18" t="s">
        <v>82</v>
      </c>
      <c r="F146" s="23">
        <v>5</v>
      </c>
      <c r="G146" s="18">
        <v>0</v>
      </c>
      <c r="H146" s="24" t="s">
        <v>100</v>
      </c>
      <c r="I146" s="25" t="s">
        <v>90</v>
      </c>
      <c r="J146" s="2"/>
      <c r="K146" s="2"/>
      <c r="L146" s="2"/>
      <c r="M146" s="2"/>
      <c r="N146" s="2"/>
      <c r="O146" s="2"/>
      <c r="P146" s="2"/>
    </row>
    <row r="147" spans="1:16" ht="63.75" thickBot="1">
      <c r="A147" s="104"/>
      <c r="B147" s="95"/>
      <c r="C147" s="98"/>
      <c r="D147" s="22" t="s">
        <v>76</v>
      </c>
      <c r="E147" s="18" t="s">
        <v>82</v>
      </c>
      <c r="F147" s="23">
        <v>70</v>
      </c>
      <c r="G147" s="18">
        <v>70</v>
      </c>
      <c r="H147" s="28"/>
      <c r="I147" s="29" t="s">
        <v>101</v>
      </c>
      <c r="J147" s="2"/>
      <c r="K147" s="2"/>
      <c r="L147" s="2"/>
      <c r="M147" s="2"/>
      <c r="N147" s="2"/>
      <c r="O147" s="2"/>
      <c r="P147" s="2"/>
    </row>
    <row r="148" spans="1:16" ht="15.75">
      <c r="A148" s="87" t="s">
        <v>146</v>
      </c>
      <c r="B148" s="76" t="s">
        <v>62</v>
      </c>
      <c r="C148" s="79" t="s">
        <v>9</v>
      </c>
      <c r="D148" s="80"/>
      <c r="E148" s="80"/>
      <c r="F148" s="80"/>
      <c r="G148" s="80"/>
      <c r="H148" s="80"/>
      <c r="I148" s="81"/>
      <c r="J148" s="2"/>
      <c r="K148" s="2"/>
      <c r="L148" s="2"/>
      <c r="M148" s="2"/>
      <c r="N148" s="2"/>
      <c r="O148" s="2"/>
      <c r="P148" s="2"/>
    </row>
    <row r="149" spans="1:16" ht="94.5">
      <c r="A149" s="88"/>
      <c r="B149" s="77"/>
      <c r="C149" s="21" t="s">
        <v>107</v>
      </c>
      <c r="D149" s="28" t="s">
        <v>111</v>
      </c>
      <c r="E149" s="28" t="s">
        <v>112</v>
      </c>
      <c r="F149" s="68">
        <v>4030</v>
      </c>
      <c r="G149" s="28">
        <f>F149</f>
        <v>4030</v>
      </c>
      <c r="H149" s="28">
        <f>F149-G149</f>
        <v>0</v>
      </c>
      <c r="I149" s="28" t="s">
        <v>86</v>
      </c>
      <c r="J149" s="2"/>
      <c r="K149" s="2"/>
      <c r="L149" s="2"/>
      <c r="M149" s="2"/>
      <c r="N149" s="2"/>
      <c r="O149" s="2"/>
      <c r="P149" s="2"/>
    </row>
    <row r="150" spans="1:16" ht="15.75">
      <c r="A150" s="88"/>
      <c r="B150" s="77"/>
      <c r="C150" s="79" t="s">
        <v>96</v>
      </c>
      <c r="D150" s="80"/>
      <c r="E150" s="80"/>
      <c r="F150" s="80"/>
      <c r="G150" s="80"/>
      <c r="H150" s="80"/>
      <c r="I150" s="81"/>
      <c r="J150" s="2"/>
      <c r="K150" s="2"/>
      <c r="L150" s="2"/>
      <c r="M150" s="2"/>
      <c r="N150" s="2"/>
      <c r="O150" s="2"/>
      <c r="P150" s="2"/>
    </row>
    <row r="151" spans="1:16" ht="78.75">
      <c r="A151" s="88"/>
      <c r="B151" s="77"/>
      <c r="C151" s="21" t="s">
        <v>107</v>
      </c>
      <c r="D151" s="21" t="s">
        <v>78</v>
      </c>
      <c r="E151" s="28" t="s">
        <v>104</v>
      </c>
      <c r="F151" s="28">
        <v>554.24</v>
      </c>
      <c r="G151" s="28">
        <v>134.66</v>
      </c>
      <c r="H151" s="28"/>
      <c r="I151" s="28" t="s">
        <v>85</v>
      </c>
      <c r="J151" s="2"/>
      <c r="K151" s="2"/>
      <c r="L151" s="2"/>
      <c r="M151" s="2"/>
      <c r="N151" s="2"/>
      <c r="O151" s="2"/>
      <c r="P151" s="2"/>
    </row>
    <row r="152" spans="1:16" ht="16.5" thickBot="1">
      <c r="A152" s="88"/>
      <c r="B152" s="77"/>
      <c r="C152" s="79" t="s">
        <v>10</v>
      </c>
      <c r="D152" s="80"/>
      <c r="E152" s="80"/>
      <c r="F152" s="80"/>
      <c r="G152" s="80"/>
      <c r="H152" s="80"/>
      <c r="I152" s="81"/>
      <c r="J152" s="2"/>
      <c r="K152" s="2"/>
      <c r="L152" s="2"/>
      <c r="M152" s="2"/>
      <c r="N152" s="2"/>
      <c r="O152" s="2"/>
      <c r="P152" s="2"/>
    </row>
    <row r="153" spans="1:16" ht="53.25" thickBot="1">
      <c r="A153" s="88"/>
      <c r="B153" s="77"/>
      <c r="C153" s="89" t="s">
        <v>107</v>
      </c>
      <c r="D153" s="17" t="s">
        <v>75</v>
      </c>
      <c r="E153" s="20" t="s">
        <v>82</v>
      </c>
      <c r="F153" s="19">
        <v>75</v>
      </c>
      <c r="G153" s="18">
        <v>75</v>
      </c>
      <c r="H153" s="20"/>
      <c r="I153" s="21" t="s">
        <v>86</v>
      </c>
      <c r="J153" s="2"/>
      <c r="K153" s="2"/>
      <c r="L153" s="2"/>
      <c r="M153" s="2"/>
      <c r="N153" s="2"/>
      <c r="O153" s="2"/>
      <c r="P153" s="2"/>
    </row>
    <row r="154" spans="1:16" ht="53.25" thickBot="1">
      <c r="A154" s="88"/>
      <c r="B154" s="77"/>
      <c r="C154" s="90"/>
      <c r="D154" s="22" t="s">
        <v>128</v>
      </c>
      <c r="E154" s="20" t="s">
        <v>82</v>
      </c>
      <c r="F154" s="23">
        <v>0</v>
      </c>
      <c r="G154" s="18">
        <v>0</v>
      </c>
      <c r="H154" s="24"/>
      <c r="I154" s="25" t="s">
        <v>87</v>
      </c>
      <c r="J154" s="2"/>
      <c r="K154" s="2"/>
      <c r="L154" s="2"/>
      <c r="M154" s="2"/>
      <c r="N154" s="2"/>
      <c r="O154" s="2"/>
      <c r="P154" s="2"/>
    </row>
    <row r="155" spans="1:16" ht="63.75" thickBot="1">
      <c r="A155" s="88"/>
      <c r="B155" s="78"/>
      <c r="C155" s="91"/>
      <c r="D155" s="22" t="s">
        <v>76</v>
      </c>
      <c r="E155" s="20" t="s">
        <v>82</v>
      </c>
      <c r="F155" s="23">
        <v>70</v>
      </c>
      <c r="G155" s="18">
        <v>70</v>
      </c>
      <c r="H155" s="28"/>
      <c r="I155" s="29" t="s">
        <v>101</v>
      </c>
      <c r="J155" s="2"/>
      <c r="K155" s="2"/>
      <c r="L155" s="2"/>
      <c r="M155" s="2"/>
      <c r="N155" s="2"/>
      <c r="O155" s="2"/>
      <c r="P155" s="2"/>
    </row>
    <row r="156" spans="1:16" ht="15.75" customHeight="1">
      <c r="A156" s="87" t="s">
        <v>147</v>
      </c>
      <c r="B156" s="76" t="s">
        <v>132</v>
      </c>
      <c r="C156" s="79" t="s">
        <v>9</v>
      </c>
      <c r="D156" s="80"/>
      <c r="E156" s="80"/>
      <c r="F156" s="80"/>
      <c r="G156" s="80"/>
      <c r="H156" s="80"/>
      <c r="I156" s="81"/>
      <c r="J156" s="2"/>
      <c r="K156" s="2"/>
      <c r="L156" s="2"/>
      <c r="M156" s="2"/>
      <c r="N156" s="2"/>
      <c r="O156" s="2"/>
      <c r="P156" s="2"/>
    </row>
    <row r="157" spans="1:16" ht="78.75">
      <c r="A157" s="88"/>
      <c r="B157" s="77"/>
      <c r="C157" s="21" t="s">
        <v>107</v>
      </c>
      <c r="D157" s="28" t="s">
        <v>111</v>
      </c>
      <c r="E157" s="28" t="s">
        <v>112</v>
      </c>
      <c r="F157" s="28">
        <v>3900</v>
      </c>
      <c r="G157" s="28">
        <f>F157</f>
        <v>3900</v>
      </c>
      <c r="H157" s="28">
        <f>F157-G157</f>
        <v>0</v>
      </c>
      <c r="I157" s="28" t="s">
        <v>134</v>
      </c>
      <c r="J157" s="2"/>
      <c r="K157" s="2"/>
      <c r="L157" s="2"/>
      <c r="M157" s="2"/>
      <c r="N157" s="2"/>
      <c r="O157" s="2"/>
      <c r="P157" s="2"/>
    </row>
    <row r="158" spans="1:16" ht="15.75">
      <c r="A158" s="88"/>
      <c r="B158" s="77"/>
      <c r="C158" s="79" t="s">
        <v>96</v>
      </c>
      <c r="D158" s="80"/>
      <c r="E158" s="80"/>
      <c r="F158" s="80"/>
      <c r="G158" s="80"/>
      <c r="H158" s="80"/>
      <c r="I158" s="81"/>
      <c r="J158" s="2"/>
      <c r="K158" s="2"/>
      <c r="L158" s="2"/>
      <c r="M158" s="2"/>
      <c r="N158" s="2"/>
      <c r="O158" s="2"/>
      <c r="P158" s="2"/>
    </row>
    <row r="159" spans="1:16" ht="78.75">
      <c r="A159" s="88"/>
      <c r="B159" s="77"/>
      <c r="C159" s="21" t="s">
        <v>107</v>
      </c>
      <c r="D159" s="21" t="s">
        <v>78</v>
      </c>
      <c r="E159" s="28" t="s">
        <v>104</v>
      </c>
      <c r="F159" s="28">
        <v>530.38</v>
      </c>
      <c r="G159" s="28">
        <v>129.56</v>
      </c>
      <c r="H159" s="28"/>
      <c r="I159" s="28" t="s">
        <v>85</v>
      </c>
      <c r="J159" s="2"/>
      <c r="K159" s="2"/>
      <c r="L159" s="2"/>
      <c r="M159" s="2"/>
      <c r="N159" s="2"/>
      <c r="O159" s="2"/>
      <c r="P159" s="2"/>
    </row>
    <row r="160" spans="1:16" ht="16.5" thickBot="1">
      <c r="A160" s="88"/>
      <c r="B160" s="77"/>
      <c r="C160" s="79" t="s">
        <v>10</v>
      </c>
      <c r="D160" s="80"/>
      <c r="E160" s="80"/>
      <c r="F160" s="80"/>
      <c r="G160" s="80"/>
      <c r="H160" s="80"/>
      <c r="I160" s="81"/>
      <c r="J160" s="2"/>
      <c r="K160" s="2"/>
      <c r="L160" s="2"/>
      <c r="M160" s="2"/>
      <c r="N160" s="2"/>
      <c r="O160" s="2"/>
      <c r="P160" s="2"/>
    </row>
    <row r="161" spans="1:16" ht="53.25" thickBot="1">
      <c r="A161" s="88"/>
      <c r="B161" s="77"/>
      <c r="C161" s="89" t="s">
        <v>107</v>
      </c>
      <c r="D161" s="17" t="s">
        <v>75</v>
      </c>
      <c r="E161" s="20" t="s">
        <v>82</v>
      </c>
      <c r="F161" s="19">
        <v>0</v>
      </c>
      <c r="G161" s="18">
        <v>0</v>
      </c>
      <c r="H161" s="20"/>
      <c r="I161" s="21" t="s">
        <v>86</v>
      </c>
      <c r="J161" s="2"/>
      <c r="K161" s="2"/>
      <c r="L161" s="2"/>
      <c r="M161" s="2"/>
      <c r="N161" s="2"/>
      <c r="O161" s="2"/>
      <c r="P161" s="2"/>
    </row>
    <row r="162" spans="1:16" ht="53.25" thickBot="1">
      <c r="A162" s="88"/>
      <c r="B162" s="77"/>
      <c r="C162" s="90"/>
      <c r="D162" s="22" t="s">
        <v>128</v>
      </c>
      <c r="E162" s="20" t="s">
        <v>82</v>
      </c>
      <c r="F162" s="23">
        <v>0</v>
      </c>
      <c r="G162" s="18">
        <v>0</v>
      </c>
      <c r="H162" s="24"/>
      <c r="I162" s="25" t="s">
        <v>87</v>
      </c>
      <c r="J162" s="2"/>
      <c r="K162" s="2"/>
      <c r="L162" s="2"/>
      <c r="M162" s="2"/>
      <c r="N162" s="2"/>
      <c r="O162" s="2"/>
      <c r="P162" s="2"/>
    </row>
    <row r="163" spans="1:16" ht="63.75" thickBot="1">
      <c r="A163" s="88"/>
      <c r="B163" s="78"/>
      <c r="C163" s="91"/>
      <c r="D163" s="22" t="s">
        <v>76</v>
      </c>
      <c r="E163" s="20" t="s">
        <v>82</v>
      </c>
      <c r="F163" s="23">
        <v>0</v>
      </c>
      <c r="G163" s="18">
        <v>0</v>
      </c>
      <c r="H163" s="28"/>
      <c r="I163" s="29" t="s">
        <v>101</v>
      </c>
      <c r="J163" s="2"/>
      <c r="K163" s="2"/>
      <c r="L163" s="2"/>
      <c r="M163" s="2"/>
      <c r="N163" s="2"/>
      <c r="O163" s="2"/>
      <c r="P163" s="2"/>
    </row>
    <row r="164" spans="1:16" ht="15.75">
      <c r="A164" s="66"/>
      <c r="B164" s="55"/>
      <c r="C164" s="102" t="s">
        <v>11</v>
      </c>
      <c r="D164" s="80"/>
      <c r="E164" s="80"/>
      <c r="F164" s="80"/>
      <c r="G164" s="80"/>
      <c r="H164" s="80"/>
      <c r="I164" s="81"/>
      <c r="J164" s="2"/>
      <c r="K164" s="2"/>
      <c r="L164" s="2"/>
      <c r="M164" s="2"/>
      <c r="N164" s="2"/>
      <c r="O164" s="2"/>
      <c r="P164" s="2"/>
    </row>
    <row r="165" spans="1:16" ht="89.25" customHeight="1">
      <c r="A165" s="66"/>
      <c r="B165" s="114" t="s">
        <v>63</v>
      </c>
      <c r="C165" s="115"/>
      <c r="D165" s="18" t="s">
        <v>81</v>
      </c>
      <c r="E165" s="20" t="s">
        <v>104</v>
      </c>
      <c r="F165" s="27">
        <v>191.36</v>
      </c>
      <c r="G165" s="28">
        <v>63.79</v>
      </c>
      <c r="H165" s="18"/>
      <c r="I165" s="20" t="s">
        <v>85</v>
      </c>
      <c r="J165" s="2"/>
      <c r="K165" s="2"/>
      <c r="L165" s="2"/>
      <c r="M165" s="2"/>
      <c r="N165" s="2"/>
      <c r="O165" s="2"/>
      <c r="P165" s="2"/>
    </row>
    <row r="166" spans="1:16" ht="73.5" customHeight="1">
      <c r="A166" s="65"/>
      <c r="B166" s="116" t="s">
        <v>52</v>
      </c>
      <c r="C166" s="117"/>
      <c r="D166" s="28" t="s">
        <v>81</v>
      </c>
      <c r="E166" s="28" t="s">
        <v>104</v>
      </c>
      <c r="F166" s="28">
        <v>517.62</v>
      </c>
      <c r="G166" s="28">
        <v>298.23</v>
      </c>
      <c r="H166" s="28"/>
      <c r="I166" s="28" t="s">
        <v>84</v>
      </c>
      <c r="J166" s="2"/>
      <c r="K166" s="2"/>
      <c r="L166" s="2"/>
      <c r="M166" s="2"/>
      <c r="N166" s="2"/>
      <c r="O166" s="2"/>
      <c r="P166" s="2"/>
    </row>
    <row r="167" spans="1:16" ht="73.5" customHeight="1">
      <c r="A167" s="49" t="s">
        <v>113</v>
      </c>
      <c r="B167" s="99"/>
      <c r="C167" s="100"/>
      <c r="D167" s="100"/>
      <c r="E167" s="101"/>
      <c r="F167" s="68">
        <f>F37+F45+F65+F73+F82+F91+G100+F109+F131+F141+F149+F157</f>
        <v>105638</v>
      </c>
      <c r="G167" s="68">
        <f>G37+G45+G65+G73+G82+G91+G109+G131+G141+G157+G149+G100</f>
        <v>105638</v>
      </c>
      <c r="H167" s="28">
        <f>H37+H45+H82+H91++H131+H141+H149+H157</f>
        <v>0</v>
      </c>
      <c r="I167" s="36"/>
      <c r="J167" s="2"/>
      <c r="K167" s="2"/>
      <c r="L167" s="2"/>
      <c r="M167" s="2"/>
      <c r="N167" s="2"/>
      <c r="O167" s="2"/>
      <c r="P167" s="2"/>
    </row>
    <row r="168" spans="1:16" ht="97.5" customHeight="1">
      <c r="A168" s="49" t="s">
        <v>114</v>
      </c>
      <c r="B168" s="83"/>
      <c r="C168" s="124"/>
      <c r="D168" s="124"/>
      <c r="E168" s="84"/>
      <c r="F168" s="28">
        <f>F53+F59+F117+F124</f>
        <v>20</v>
      </c>
      <c r="G168" s="28">
        <f>G53+G59+G117+G124</f>
        <v>20</v>
      </c>
      <c r="H168" s="28"/>
      <c r="I168" s="36" t="s">
        <v>86</v>
      </c>
      <c r="J168" s="2"/>
      <c r="K168" s="2"/>
      <c r="L168" s="2"/>
      <c r="M168" s="2"/>
      <c r="N168" s="2"/>
      <c r="O168" s="2"/>
      <c r="P168" s="2"/>
    </row>
    <row r="169" spans="1:10" ht="70.5" customHeight="1">
      <c r="A169" s="52" t="s">
        <v>164</v>
      </c>
      <c r="B169" s="121"/>
      <c r="C169" s="122"/>
      <c r="D169" s="122"/>
      <c r="E169" s="123"/>
      <c r="F169" s="53">
        <f>F39+F47+F55+F61+F67+F75+F84+F93+F102+F111+F119+F126+F133+F143+F159+F165+F166+F134+F151</f>
        <v>20380.220000000005</v>
      </c>
      <c r="G169" s="53">
        <f>G39+G47+G55+G61+G67+G75+G84+G93+G102+G111+G119+G126+G133+G143+G159+G165+G166+G134+G151</f>
        <v>5581.560000000001</v>
      </c>
      <c r="H169" s="37"/>
      <c r="I169" s="38"/>
      <c r="J169" s="16"/>
    </row>
    <row r="170" spans="1:9" ht="15.75">
      <c r="A170" s="82"/>
      <c r="B170" s="82"/>
      <c r="C170" s="82"/>
      <c r="D170" s="82"/>
      <c r="E170" s="82"/>
      <c r="F170" s="82"/>
      <c r="G170" s="82"/>
      <c r="H170" s="82"/>
      <c r="I170" s="82"/>
    </row>
    <row r="171" spans="1:9" ht="15.75">
      <c r="A171" s="41"/>
      <c r="B171" s="41"/>
      <c r="C171" s="41"/>
      <c r="D171" s="41"/>
      <c r="E171" s="41"/>
      <c r="F171" s="41"/>
      <c r="G171" s="41"/>
      <c r="H171" s="41"/>
      <c r="I171" s="50"/>
    </row>
    <row r="172" spans="1:9" ht="15.75">
      <c r="A172" s="41"/>
      <c r="B172" s="41"/>
      <c r="C172" s="41"/>
      <c r="D172" s="41"/>
      <c r="E172" s="41"/>
      <c r="F172" s="41"/>
      <c r="G172" s="41"/>
      <c r="H172" s="41"/>
      <c r="I172" s="48" t="s">
        <v>12</v>
      </c>
    </row>
    <row r="173" spans="1:16" ht="135" customHeight="1">
      <c r="A173" s="28" t="s">
        <v>0</v>
      </c>
      <c r="B173" s="28" t="s">
        <v>14</v>
      </c>
      <c r="C173" s="28" t="s">
        <v>15</v>
      </c>
      <c r="D173" s="28" t="s">
        <v>16</v>
      </c>
      <c r="E173" s="83" t="s">
        <v>5</v>
      </c>
      <c r="F173" s="84"/>
      <c r="G173" s="28" t="s">
        <v>6</v>
      </c>
      <c r="H173" s="28" t="s">
        <v>7</v>
      </c>
      <c r="I173" s="28" t="s">
        <v>8</v>
      </c>
      <c r="J173" s="2"/>
      <c r="K173" s="2"/>
      <c r="L173" s="2"/>
      <c r="M173" s="2"/>
      <c r="N173" s="2"/>
      <c r="O173" s="2"/>
      <c r="P173" s="2"/>
    </row>
    <row r="174" spans="1:16" ht="15.75" customHeight="1">
      <c r="A174" s="87" t="s">
        <v>152</v>
      </c>
      <c r="B174" s="76" t="s">
        <v>153</v>
      </c>
      <c r="C174" s="79" t="s">
        <v>9</v>
      </c>
      <c r="D174" s="80"/>
      <c r="E174" s="80"/>
      <c r="F174" s="80"/>
      <c r="G174" s="80"/>
      <c r="H174" s="80"/>
      <c r="I174" s="81"/>
      <c r="J174" s="2"/>
      <c r="K174" s="2"/>
      <c r="L174" s="2"/>
      <c r="M174" s="2"/>
      <c r="N174" s="2"/>
      <c r="O174" s="2"/>
      <c r="P174" s="2"/>
    </row>
    <row r="175" spans="1:16" ht="47.25">
      <c r="A175" s="88"/>
      <c r="B175" s="77"/>
      <c r="C175" s="21" t="s">
        <v>159</v>
      </c>
      <c r="D175" s="28"/>
      <c r="E175" s="28" t="s">
        <v>163</v>
      </c>
      <c r="F175" s="28">
        <v>1680.2</v>
      </c>
      <c r="G175" s="28">
        <v>1680.2</v>
      </c>
      <c r="H175" s="28">
        <f>F175-G175</f>
        <v>0</v>
      </c>
      <c r="I175" s="28" t="s">
        <v>134</v>
      </c>
      <c r="J175" s="2"/>
      <c r="K175" s="2"/>
      <c r="L175" s="2"/>
      <c r="M175" s="2"/>
      <c r="N175" s="2"/>
      <c r="O175" s="2"/>
      <c r="P175" s="2"/>
    </row>
    <row r="176" spans="1:16" ht="15.75" customHeight="1">
      <c r="A176" s="88"/>
      <c r="B176" s="77"/>
      <c r="C176" s="79" t="s">
        <v>96</v>
      </c>
      <c r="D176" s="80"/>
      <c r="E176" s="80"/>
      <c r="F176" s="80"/>
      <c r="G176" s="80"/>
      <c r="H176" s="80"/>
      <c r="I176" s="81"/>
      <c r="J176" s="2"/>
      <c r="K176" s="2"/>
      <c r="L176" s="2"/>
      <c r="M176" s="2"/>
      <c r="N176" s="2"/>
      <c r="O176" s="2"/>
      <c r="P176" s="2"/>
    </row>
    <row r="177" spans="1:16" ht="63">
      <c r="A177" s="88"/>
      <c r="B177" s="77"/>
      <c r="C177" s="21" t="s">
        <v>159</v>
      </c>
      <c r="D177" s="21" t="s">
        <v>78</v>
      </c>
      <c r="E177" s="28" t="s">
        <v>104</v>
      </c>
      <c r="F177" s="28">
        <v>2996.44</v>
      </c>
      <c r="G177" s="28">
        <v>789.85</v>
      </c>
      <c r="H177" s="28"/>
      <c r="I177" s="28" t="s">
        <v>85</v>
      </c>
      <c r="J177" s="2"/>
      <c r="K177" s="2"/>
      <c r="L177" s="2"/>
      <c r="M177" s="2"/>
      <c r="N177" s="2"/>
      <c r="O177" s="2"/>
      <c r="P177" s="2"/>
    </row>
    <row r="178" spans="1:16" ht="15.75" customHeight="1" thickBot="1">
      <c r="A178" s="88"/>
      <c r="B178" s="77"/>
      <c r="C178" s="79" t="s">
        <v>10</v>
      </c>
      <c r="D178" s="80"/>
      <c r="E178" s="80"/>
      <c r="F178" s="80"/>
      <c r="G178" s="80"/>
      <c r="H178" s="80"/>
      <c r="I178" s="81"/>
      <c r="J178" s="2"/>
      <c r="K178" s="2"/>
      <c r="L178" s="2"/>
      <c r="M178" s="2"/>
      <c r="N178" s="2"/>
      <c r="O178" s="2"/>
      <c r="P178" s="2"/>
    </row>
    <row r="179" spans="1:16" ht="45.75" thickBot="1">
      <c r="A179" s="88"/>
      <c r="B179" s="77"/>
      <c r="C179" s="70" t="s">
        <v>159</v>
      </c>
      <c r="D179" s="73" t="s">
        <v>161</v>
      </c>
      <c r="E179" s="20" t="s">
        <v>162</v>
      </c>
      <c r="F179" s="19">
        <v>0</v>
      </c>
      <c r="G179" s="18">
        <v>0</v>
      </c>
      <c r="H179" s="20"/>
      <c r="I179" s="21" t="s">
        <v>86</v>
      </c>
      <c r="J179" s="2"/>
      <c r="K179" s="2"/>
      <c r="L179" s="2"/>
      <c r="M179" s="2"/>
      <c r="N179" s="2"/>
      <c r="O179" s="2"/>
      <c r="P179" s="2"/>
    </row>
    <row r="180" spans="1:16" ht="54.75" customHeight="1">
      <c r="A180" s="71" t="s">
        <v>152</v>
      </c>
      <c r="B180" s="99" t="s">
        <v>160</v>
      </c>
      <c r="C180" s="101"/>
      <c r="D180" s="72" t="s">
        <v>78</v>
      </c>
      <c r="E180" s="72" t="s">
        <v>104</v>
      </c>
      <c r="F180" s="28">
        <v>445.92</v>
      </c>
      <c r="G180" s="28">
        <v>281.94</v>
      </c>
      <c r="H180" s="28"/>
      <c r="I180" s="36" t="s">
        <v>85</v>
      </c>
      <c r="J180" s="2"/>
      <c r="K180" s="2"/>
      <c r="L180" s="2"/>
      <c r="M180" s="2"/>
      <c r="N180" s="2"/>
      <c r="O180" s="2"/>
      <c r="P180" s="2"/>
    </row>
    <row r="181" spans="1:16" ht="82.5" customHeight="1">
      <c r="A181" s="71" t="s">
        <v>152</v>
      </c>
      <c r="B181" s="99" t="s">
        <v>167</v>
      </c>
      <c r="C181" s="101"/>
      <c r="D181" s="72" t="s">
        <v>78</v>
      </c>
      <c r="E181" s="72" t="s">
        <v>104</v>
      </c>
      <c r="F181" s="28">
        <v>2556.04</v>
      </c>
      <c r="G181" s="28">
        <v>555.77</v>
      </c>
      <c r="H181" s="28"/>
      <c r="I181" s="36" t="s">
        <v>85</v>
      </c>
      <c r="J181" s="2"/>
      <c r="K181" s="2"/>
      <c r="L181" s="2"/>
      <c r="M181" s="2"/>
      <c r="N181" s="2"/>
      <c r="O181" s="2"/>
      <c r="P181" s="2"/>
    </row>
    <row r="182" spans="1:16" ht="46.5" customHeight="1">
      <c r="A182" s="118" t="s">
        <v>165</v>
      </c>
      <c r="B182" s="119"/>
      <c r="C182" s="119"/>
      <c r="D182" s="119"/>
      <c r="E182" s="120"/>
      <c r="F182" s="28">
        <f>F177+F180+F181</f>
        <v>5998.4</v>
      </c>
      <c r="G182" s="28">
        <f>G177+G180+G181</f>
        <v>1627.56</v>
      </c>
      <c r="H182" s="28"/>
      <c r="I182" s="36"/>
      <c r="J182" s="2"/>
      <c r="K182" s="2"/>
      <c r="L182" s="2"/>
      <c r="M182" s="2"/>
      <c r="N182" s="2"/>
      <c r="O182" s="2"/>
      <c r="P182" s="2"/>
    </row>
    <row r="183" spans="1:16" ht="39.75" customHeight="1">
      <c r="A183" s="118" t="s">
        <v>166</v>
      </c>
      <c r="B183" s="119"/>
      <c r="C183" s="119"/>
      <c r="D183" s="119"/>
      <c r="E183" s="120"/>
      <c r="F183" s="28">
        <f>F169+F182</f>
        <v>26378.620000000003</v>
      </c>
      <c r="G183" s="28">
        <f>G169+G182</f>
        <v>7209.120000000001</v>
      </c>
      <c r="H183" s="28"/>
      <c r="I183" s="36"/>
      <c r="J183" s="2"/>
      <c r="K183" s="2"/>
      <c r="L183" s="2"/>
      <c r="M183" s="2"/>
      <c r="N183" s="2"/>
      <c r="O183" s="2"/>
      <c r="P183" s="2"/>
    </row>
    <row r="184" spans="1:9" ht="15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5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5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5.75">
      <c r="A187" s="41" t="s">
        <v>129</v>
      </c>
      <c r="B187" s="51"/>
      <c r="C187" s="85"/>
      <c r="D187" s="85"/>
      <c r="E187" s="41"/>
      <c r="F187" s="41"/>
      <c r="G187" s="41"/>
      <c r="H187" s="41"/>
      <c r="I187" s="41"/>
    </row>
    <row r="188" spans="1:9" ht="15.75">
      <c r="A188" s="41"/>
      <c r="B188" s="51"/>
      <c r="C188" s="82"/>
      <c r="D188" s="82"/>
      <c r="E188" s="41"/>
      <c r="F188" s="41"/>
      <c r="G188" s="41"/>
      <c r="H188" s="41"/>
      <c r="I188" s="41"/>
    </row>
    <row r="189" spans="1:9" ht="15.75">
      <c r="A189" s="41" t="s">
        <v>130</v>
      </c>
      <c r="B189" s="51"/>
      <c r="C189" s="82" t="s">
        <v>131</v>
      </c>
      <c r="D189" s="82"/>
      <c r="E189" s="41"/>
      <c r="F189" s="41"/>
      <c r="G189" s="41"/>
      <c r="H189" s="41"/>
      <c r="I189" s="41"/>
    </row>
    <row r="190" spans="1:9" ht="15.75">
      <c r="A190" s="41"/>
      <c r="B190" s="51"/>
      <c r="C190" s="42"/>
      <c r="D190" s="42"/>
      <c r="E190" s="41"/>
      <c r="F190" s="41"/>
      <c r="G190" s="41"/>
      <c r="H190" s="41"/>
      <c r="I190" s="41"/>
    </row>
    <row r="191" spans="1:9" ht="15.75">
      <c r="A191" s="41" t="s">
        <v>91</v>
      </c>
      <c r="B191" s="51"/>
      <c r="C191" s="82" t="s">
        <v>99</v>
      </c>
      <c r="D191" s="82"/>
      <c r="E191" s="41"/>
      <c r="F191" s="41"/>
      <c r="G191" s="41"/>
      <c r="H191" s="41"/>
      <c r="I191" s="41"/>
    </row>
    <row r="192" spans="1:9" ht="15.75">
      <c r="A192" s="41" t="s">
        <v>123</v>
      </c>
      <c r="B192" s="41"/>
      <c r="C192" s="41"/>
      <c r="D192" s="41"/>
      <c r="E192" s="41"/>
      <c r="F192" s="41"/>
      <c r="G192" s="41"/>
      <c r="H192" s="41"/>
      <c r="I192" s="41"/>
    </row>
    <row r="193" spans="1:9" ht="15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5.75">
      <c r="A194" s="41"/>
      <c r="B194" s="41"/>
      <c r="C194" s="41"/>
      <c r="D194" s="41"/>
      <c r="E194" s="41"/>
      <c r="F194" s="41"/>
      <c r="G194" s="41"/>
      <c r="H194" s="41"/>
      <c r="I194" s="41"/>
    </row>
  </sheetData>
  <sheetProtection/>
  <mergeCells count="143">
    <mergeCell ref="C189:D189"/>
    <mergeCell ref="C191:D191"/>
    <mergeCell ref="B180:C180"/>
    <mergeCell ref="B181:C181"/>
    <mergeCell ref="A182:E182"/>
    <mergeCell ref="A183:E183"/>
    <mergeCell ref="C187:D187"/>
    <mergeCell ref="C188:D188"/>
    <mergeCell ref="A170:I170"/>
    <mergeCell ref="E173:F173"/>
    <mergeCell ref="A174:A179"/>
    <mergeCell ref="B174:B179"/>
    <mergeCell ref="C174:I174"/>
    <mergeCell ref="C176:I176"/>
    <mergeCell ref="C178:I178"/>
    <mergeCell ref="C164:I164"/>
    <mergeCell ref="B165:C165"/>
    <mergeCell ref="B166:C166"/>
    <mergeCell ref="B167:E167"/>
    <mergeCell ref="B168:E168"/>
    <mergeCell ref="B169:E169"/>
    <mergeCell ref="A156:A163"/>
    <mergeCell ref="B156:B163"/>
    <mergeCell ref="C156:I156"/>
    <mergeCell ref="C158:I158"/>
    <mergeCell ref="C160:I160"/>
    <mergeCell ref="C161:C163"/>
    <mergeCell ref="A148:A155"/>
    <mergeCell ref="B148:B155"/>
    <mergeCell ref="C148:I148"/>
    <mergeCell ref="C150:I150"/>
    <mergeCell ref="C152:I152"/>
    <mergeCell ref="C153:C155"/>
    <mergeCell ref="I133:I134"/>
    <mergeCell ref="C135:I135"/>
    <mergeCell ref="C136:C138"/>
    <mergeCell ref="C139:I139"/>
    <mergeCell ref="A140:A147"/>
    <mergeCell ref="B140:B147"/>
    <mergeCell ref="C140:I140"/>
    <mergeCell ref="C142:I142"/>
    <mergeCell ref="C144:I144"/>
    <mergeCell ref="C145:C147"/>
    <mergeCell ref="A130:A139"/>
    <mergeCell ref="B130:B139"/>
    <mergeCell ref="C130:I130"/>
    <mergeCell ref="C132:I132"/>
    <mergeCell ref="C133:C134"/>
    <mergeCell ref="D133:D134"/>
    <mergeCell ref="E133:E134"/>
    <mergeCell ref="F133:F134"/>
    <mergeCell ref="G133:G134"/>
    <mergeCell ref="H133:H134"/>
    <mergeCell ref="A123:A129"/>
    <mergeCell ref="B123:B129"/>
    <mergeCell ref="C123:I123"/>
    <mergeCell ref="C125:I125"/>
    <mergeCell ref="C127:I127"/>
    <mergeCell ref="C129:I129"/>
    <mergeCell ref="A116:A122"/>
    <mergeCell ref="B116:B122"/>
    <mergeCell ref="C116:I116"/>
    <mergeCell ref="C118:I118"/>
    <mergeCell ref="C120:I120"/>
    <mergeCell ref="C122:I122"/>
    <mergeCell ref="A108:A115"/>
    <mergeCell ref="B108:B115"/>
    <mergeCell ref="C108:I108"/>
    <mergeCell ref="C110:I110"/>
    <mergeCell ref="C112:I112"/>
    <mergeCell ref="C113:C115"/>
    <mergeCell ref="A99:A107"/>
    <mergeCell ref="B99:B107"/>
    <mergeCell ref="C99:I99"/>
    <mergeCell ref="C101:I101"/>
    <mergeCell ref="C103:I103"/>
    <mergeCell ref="C104:C106"/>
    <mergeCell ref="C107:I107"/>
    <mergeCell ref="A90:A98"/>
    <mergeCell ref="B90:B98"/>
    <mergeCell ref="C90:I90"/>
    <mergeCell ref="C92:I92"/>
    <mergeCell ref="C94:I94"/>
    <mergeCell ref="C95:C97"/>
    <mergeCell ref="C98:I98"/>
    <mergeCell ref="A81:A89"/>
    <mergeCell ref="B81:B89"/>
    <mergeCell ref="C81:I81"/>
    <mergeCell ref="C83:I83"/>
    <mergeCell ref="C85:I85"/>
    <mergeCell ref="C86:C88"/>
    <mergeCell ref="C89:I89"/>
    <mergeCell ref="A72:A80"/>
    <mergeCell ref="B72:B80"/>
    <mergeCell ref="C72:I72"/>
    <mergeCell ref="C74:I74"/>
    <mergeCell ref="C76:I76"/>
    <mergeCell ref="C77:C79"/>
    <mergeCell ref="C80:I80"/>
    <mergeCell ref="A64:A71"/>
    <mergeCell ref="B64:B71"/>
    <mergeCell ref="C64:I64"/>
    <mergeCell ref="C66:I66"/>
    <mergeCell ref="C68:I68"/>
    <mergeCell ref="C69:C71"/>
    <mergeCell ref="A52:A57"/>
    <mergeCell ref="B52:B57"/>
    <mergeCell ref="C52:I52"/>
    <mergeCell ref="C54:I54"/>
    <mergeCell ref="C56:I56"/>
    <mergeCell ref="A58:A63"/>
    <mergeCell ref="B58:B63"/>
    <mergeCell ref="C58:I58"/>
    <mergeCell ref="C60:I60"/>
    <mergeCell ref="C62:I62"/>
    <mergeCell ref="A44:A51"/>
    <mergeCell ref="B44:B51"/>
    <mergeCell ref="C44:I44"/>
    <mergeCell ref="C46:I46"/>
    <mergeCell ref="C48:I48"/>
    <mergeCell ref="C49:C51"/>
    <mergeCell ref="A25:I25"/>
    <mergeCell ref="A27:F27"/>
    <mergeCell ref="A28:F28"/>
    <mergeCell ref="A31:I31"/>
    <mergeCell ref="A36:A43"/>
    <mergeCell ref="B36:B43"/>
    <mergeCell ref="C36:I36"/>
    <mergeCell ref="C38:I38"/>
    <mergeCell ref="C40:I40"/>
    <mergeCell ref="C41:C43"/>
    <mergeCell ref="A16:F16"/>
    <mergeCell ref="A17:F19"/>
    <mergeCell ref="A20:F20"/>
    <mergeCell ref="A21:F21"/>
    <mergeCell ref="A22:F22"/>
    <mergeCell ref="A24:F24"/>
    <mergeCell ref="G2:I2"/>
    <mergeCell ref="G4:I4"/>
    <mergeCell ref="H5:I5"/>
    <mergeCell ref="A10:I10"/>
    <mergeCell ref="A11:I11"/>
    <mergeCell ref="A13:I13"/>
  </mergeCells>
  <printOptions/>
  <pageMargins left="0.1968503937007874" right="0.1968503937007874" top="0.1968503937007874" bottom="0.1968503937007874" header="0.1968503937007874" footer="0.1968503937007874"/>
  <pageSetup fitToHeight="10" fitToWidth="1" horizontalDpi="180" verticalDpi="18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4"/>
  <sheetViews>
    <sheetView tabSelected="1" zoomScale="87" zoomScaleNormal="87" zoomScalePageLayoutView="0" workbookViewId="0" topLeftCell="A160">
      <selection activeCell="F168" sqref="F168"/>
    </sheetView>
  </sheetViews>
  <sheetFormatPr defaultColWidth="9.140625" defaultRowHeight="15"/>
  <cols>
    <col min="1" max="1" width="36.28125" style="1" customWidth="1"/>
    <col min="2" max="2" width="21.00390625" style="1" customWidth="1"/>
    <col min="3" max="3" width="17.7109375" style="1" customWidth="1"/>
    <col min="4" max="4" width="18.00390625" style="1" customWidth="1"/>
    <col min="5" max="5" width="11.28125" style="1" customWidth="1"/>
    <col min="6" max="6" width="16.421875" style="1" customWidth="1"/>
    <col min="7" max="7" width="14.421875" style="1" customWidth="1"/>
    <col min="8" max="8" width="21.28125" style="1" customWidth="1"/>
    <col min="9" max="9" width="19.28125" style="1" customWidth="1"/>
    <col min="10" max="10" width="14.421875" style="1" customWidth="1"/>
    <col min="11" max="11" width="15.8515625" style="1" customWidth="1"/>
    <col min="12" max="16384" width="9.140625" style="1" customWidth="1"/>
  </cols>
  <sheetData>
    <row r="2" spans="1:9" ht="15.75">
      <c r="A2" s="41"/>
      <c r="B2" s="41"/>
      <c r="C2" s="41"/>
      <c r="D2" s="41"/>
      <c r="E2" s="41"/>
      <c r="F2" s="41"/>
      <c r="G2" s="85" t="s">
        <v>17</v>
      </c>
      <c r="H2" s="85"/>
      <c r="I2" s="85"/>
    </row>
    <row r="3" spans="1:9" ht="15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41"/>
      <c r="B4" s="41"/>
      <c r="C4" s="41"/>
      <c r="D4" s="41"/>
      <c r="E4" s="41"/>
      <c r="F4" s="41"/>
      <c r="G4" s="109" t="s">
        <v>98</v>
      </c>
      <c r="H4" s="109"/>
      <c r="I4" s="109"/>
    </row>
    <row r="5" spans="1:9" ht="30" customHeight="1">
      <c r="A5" s="41"/>
      <c r="B5" s="41"/>
      <c r="C5" s="41"/>
      <c r="D5" s="41"/>
      <c r="E5" s="41"/>
      <c r="F5" s="41"/>
      <c r="G5" s="41"/>
      <c r="H5" s="107" t="s">
        <v>18</v>
      </c>
      <c r="I5" s="107"/>
    </row>
    <row r="6" spans="1:9" ht="15.75">
      <c r="A6" s="41"/>
      <c r="B6" s="41"/>
      <c r="C6" s="41"/>
      <c r="D6" s="41"/>
      <c r="E6" s="41"/>
      <c r="F6" s="41"/>
      <c r="G6" s="41"/>
      <c r="H6" s="41"/>
      <c r="I6" s="41"/>
    </row>
    <row r="7" spans="1:9" ht="15.75">
      <c r="A7" s="41"/>
      <c r="B7" s="41"/>
      <c r="C7" s="41"/>
      <c r="D7" s="41"/>
      <c r="E7" s="41"/>
      <c r="F7" s="41"/>
      <c r="G7" s="41" t="s">
        <v>136</v>
      </c>
      <c r="H7" s="41"/>
      <c r="I7" s="41"/>
    </row>
    <row r="8" spans="1:9" ht="15.75">
      <c r="A8" s="41"/>
      <c r="B8" s="41"/>
      <c r="C8" s="41"/>
      <c r="D8" s="41"/>
      <c r="E8" s="41"/>
      <c r="F8" s="41"/>
      <c r="G8" s="41"/>
      <c r="H8" s="41"/>
      <c r="I8" s="41"/>
    </row>
    <row r="9" spans="1:9" ht="15.75">
      <c r="A9" s="41"/>
      <c r="B9" s="41"/>
      <c r="C9" s="41"/>
      <c r="D9" s="41"/>
      <c r="E9" s="41"/>
      <c r="F9" s="41"/>
      <c r="G9" s="41"/>
      <c r="H9" s="41"/>
      <c r="I9" s="41"/>
    </row>
    <row r="10" spans="1:9" s="6" customFormat="1" ht="15.75">
      <c r="A10" s="108" t="s">
        <v>19</v>
      </c>
      <c r="B10" s="108"/>
      <c r="C10" s="108"/>
      <c r="D10" s="108"/>
      <c r="E10" s="108"/>
      <c r="F10" s="108"/>
      <c r="G10" s="108"/>
      <c r="H10" s="108"/>
      <c r="I10" s="108"/>
    </row>
    <row r="11" spans="1:9" s="6" customFormat="1" ht="15.75">
      <c r="A11" s="108" t="s">
        <v>137</v>
      </c>
      <c r="B11" s="108"/>
      <c r="C11" s="108"/>
      <c r="D11" s="108"/>
      <c r="E11" s="108"/>
      <c r="F11" s="108"/>
      <c r="G11" s="108"/>
      <c r="H11" s="108"/>
      <c r="I11" s="108"/>
    </row>
    <row r="12" spans="1:9" ht="15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5.75">
      <c r="A13" s="82" t="s">
        <v>169</v>
      </c>
      <c r="B13" s="82"/>
      <c r="C13" s="82"/>
      <c r="D13" s="82"/>
      <c r="E13" s="82"/>
      <c r="F13" s="82"/>
      <c r="G13" s="82"/>
      <c r="H13" s="82"/>
      <c r="I13" s="82"/>
    </row>
    <row r="14" spans="1:9" ht="15.7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5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5.75">
      <c r="A16" s="85" t="s">
        <v>20</v>
      </c>
      <c r="B16" s="85"/>
      <c r="C16" s="85"/>
      <c r="D16" s="85"/>
      <c r="E16" s="85"/>
      <c r="F16" s="85"/>
      <c r="G16" s="43"/>
      <c r="H16" s="44"/>
      <c r="I16" s="45" t="s">
        <v>21</v>
      </c>
    </row>
    <row r="17" spans="1:9" ht="22.5" customHeight="1">
      <c r="A17" s="110" t="s">
        <v>95</v>
      </c>
      <c r="B17" s="111"/>
      <c r="C17" s="111"/>
      <c r="D17" s="111"/>
      <c r="E17" s="111"/>
      <c r="F17" s="111"/>
      <c r="G17" s="41"/>
      <c r="H17" s="37" t="s">
        <v>22</v>
      </c>
      <c r="I17" s="37"/>
    </row>
    <row r="18" spans="1:9" ht="15.75">
      <c r="A18" s="111"/>
      <c r="B18" s="111"/>
      <c r="C18" s="111"/>
      <c r="D18" s="111"/>
      <c r="E18" s="111"/>
      <c r="F18" s="111"/>
      <c r="G18" s="41"/>
      <c r="H18" s="37" t="s">
        <v>23</v>
      </c>
      <c r="I18" s="46">
        <v>43282</v>
      </c>
    </row>
    <row r="19" spans="1:9" ht="15.75">
      <c r="A19" s="111"/>
      <c r="B19" s="111"/>
      <c r="C19" s="111"/>
      <c r="D19" s="111"/>
      <c r="E19" s="111"/>
      <c r="F19" s="111"/>
      <c r="G19" s="41"/>
      <c r="H19" s="37" t="s">
        <v>24</v>
      </c>
      <c r="I19" s="47" t="s">
        <v>94</v>
      </c>
    </row>
    <row r="20" spans="1:9" ht="15.75">
      <c r="A20" s="85" t="s">
        <v>25</v>
      </c>
      <c r="B20" s="85"/>
      <c r="C20" s="85"/>
      <c r="D20" s="85"/>
      <c r="E20" s="85"/>
      <c r="F20" s="85"/>
      <c r="G20" s="41"/>
      <c r="H20" s="37"/>
      <c r="I20" s="37"/>
    </row>
    <row r="21" spans="1:9" ht="15.75">
      <c r="A21" s="86" t="s">
        <v>126</v>
      </c>
      <c r="B21" s="86"/>
      <c r="C21" s="86"/>
      <c r="D21" s="86"/>
      <c r="E21" s="86"/>
      <c r="F21" s="86"/>
      <c r="G21" s="41"/>
      <c r="H21" s="37" t="s">
        <v>26</v>
      </c>
      <c r="I21" s="45" t="s">
        <v>121</v>
      </c>
    </row>
    <row r="22" spans="1:9" ht="15.75">
      <c r="A22" s="86" t="s">
        <v>127</v>
      </c>
      <c r="B22" s="86"/>
      <c r="C22" s="86"/>
      <c r="D22" s="86"/>
      <c r="E22" s="86"/>
      <c r="F22" s="86"/>
      <c r="G22" s="41"/>
      <c r="H22" s="37" t="s">
        <v>26</v>
      </c>
      <c r="I22" s="45" t="s">
        <v>125</v>
      </c>
    </row>
    <row r="23" spans="1:9" ht="15.75">
      <c r="A23" s="41"/>
      <c r="B23" s="41"/>
      <c r="C23" s="41"/>
      <c r="D23" s="41" t="s">
        <v>55</v>
      </c>
      <c r="E23" s="41"/>
      <c r="F23" s="41"/>
      <c r="G23" s="41"/>
      <c r="H23" s="41"/>
      <c r="I23" s="41"/>
    </row>
    <row r="24" spans="1:9" ht="15.75">
      <c r="A24" s="85" t="s">
        <v>27</v>
      </c>
      <c r="B24" s="85"/>
      <c r="C24" s="85"/>
      <c r="D24" s="85"/>
      <c r="E24" s="85"/>
      <c r="F24" s="85"/>
      <c r="G24" s="41"/>
      <c r="H24" s="41"/>
      <c r="I24" s="41"/>
    </row>
    <row r="25" spans="1:9" ht="15.75">
      <c r="A25" s="86" t="s">
        <v>28</v>
      </c>
      <c r="B25" s="86"/>
      <c r="C25" s="86"/>
      <c r="D25" s="86"/>
      <c r="E25" s="86"/>
      <c r="F25" s="86"/>
      <c r="G25" s="86"/>
      <c r="H25" s="86"/>
      <c r="I25" s="86"/>
    </row>
    <row r="26" spans="1:9" ht="15.75">
      <c r="A26" s="41"/>
      <c r="B26" s="41"/>
      <c r="C26" s="41"/>
      <c r="D26" s="41"/>
      <c r="E26" s="41"/>
      <c r="F26" s="41"/>
      <c r="G26" s="41"/>
      <c r="H26" s="41"/>
      <c r="I26" s="41"/>
    </row>
    <row r="27" spans="1:12" ht="15.75">
      <c r="A27" s="85" t="s">
        <v>30</v>
      </c>
      <c r="B27" s="85"/>
      <c r="C27" s="85"/>
      <c r="D27" s="85"/>
      <c r="E27" s="85"/>
      <c r="F27" s="85"/>
      <c r="G27" s="41"/>
      <c r="H27" s="41"/>
      <c r="I27" s="41"/>
      <c r="L27" s="1" t="s">
        <v>55</v>
      </c>
    </row>
    <row r="28" spans="1:9" ht="15.75">
      <c r="A28" s="86" t="s">
        <v>31</v>
      </c>
      <c r="B28" s="86"/>
      <c r="C28" s="86"/>
      <c r="D28" s="86"/>
      <c r="E28" s="86"/>
      <c r="F28" s="86"/>
      <c r="G28" s="41"/>
      <c r="H28" s="41"/>
      <c r="I28" s="41"/>
    </row>
    <row r="29" spans="1:9" ht="15.75">
      <c r="A29" s="63"/>
      <c r="B29" s="63"/>
      <c r="C29" s="63"/>
      <c r="D29" s="63"/>
      <c r="E29" s="63"/>
      <c r="F29" s="63"/>
      <c r="G29" s="41"/>
      <c r="H29" s="41"/>
      <c r="I29" s="41"/>
    </row>
    <row r="30" spans="1:9" ht="15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5.75">
      <c r="A31" s="82" t="s">
        <v>13</v>
      </c>
      <c r="B31" s="82"/>
      <c r="C31" s="82"/>
      <c r="D31" s="82"/>
      <c r="E31" s="82"/>
      <c r="F31" s="82"/>
      <c r="G31" s="82"/>
      <c r="H31" s="82"/>
      <c r="I31" s="82"/>
    </row>
    <row r="32" spans="1:9" ht="15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5.7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5.75">
      <c r="A34" s="41"/>
      <c r="B34" s="41"/>
      <c r="C34" s="41"/>
      <c r="D34" s="41"/>
      <c r="E34" s="41"/>
      <c r="F34" s="41"/>
      <c r="G34" s="41"/>
      <c r="H34" s="41"/>
      <c r="I34" s="48" t="s">
        <v>105</v>
      </c>
    </row>
    <row r="35" spans="1:16" ht="102.75" customHeight="1">
      <c r="A35" s="28" t="s">
        <v>0</v>
      </c>
      <c r="B35" s="28" t="s">
        <v>1</v>
      </c>
      <c r="C35" s="28" t="s">
        <v>2</v>
      </c>
      <c r="D35" s="28" t="s">
        <v>3</v>
      </c>
      <c r="E35" s="28" t="s">
        <v>4</v>
      </c>
      <c r="F35" s="28" t="s">
        <v>5</v>
      </c>
      <c r="G35" s="28" t="s">
        <v>6</v>
      </c>
      <c r="H35" s="28" t="s">
        <v>7</v>
      </c>
      <c r="I35" s="28" t="s">
        <v>8</v>
      </c>
      <c r="J35" s="2"/>
      <c r="K35" s="2"/>
      <c r="L35" s="2"/>
      <c r="M35" s="2"/>
      <c r="N35" s="2"/>
      <c r="O35" s="2"/>
      <c r="P35" s="2"/>
    </row>
    <row r="36" spans="1:16" ht="15.75">
      <c r="A36" s="94" t="s">
        <v>170</v>
      </c>
      <c r="B36" s="94" t="s">
        <v>56</v>
      </c>
      <c r="C36" s="79" t="s">
        <v>9</v>
      </c>
      <c r="D36" s="80"/>
      <c r="E36" s="80"/>
      <c r="F36" s="80"/>
      <c r="G36" s="80"/>
      <c r="H36" s="80"/>
      <c r="I36" s="81"/>
      <c r="J36" s="2"/>
      <c r="K36" s="2"/>
      <c r="L36" s="2"/>
      <c r="M36" s="2"/>
      <c r="N36" s="2"/>
      <c r="O36" s="2"/>
      <c r="P36" s="2"/>
    </row>
    <row r="37" spans="1:16" ht="105" customHeight="1">
      <c r="A37" s="95"/>
      <c r="B37" s="95"/>
      <c r="C37" s="21" t="s">
        <v>106</v>
      </c>
      <c r="D37" s="28" t="s">
        <v>111</v>
      </c>
      <c r="E37" s="28" t="s">
        <v>112</v>
      </c>
      <c r="F37" s="68">
        <f>34423/42*25</f>
        <v>20489.88095238095</v>
      </c>
      <c r="G37" s="68">
        <f>F37</f>
        <v>20489.88095238095</v>
      </c>
      <c r="H37" s="28">
        <f>F37-G37</f>
        <v>0</v>
      </c>
      <c r="I37" s="21" t="s">
        <v>133</v>
      </c>
      <c r="J37" s="2"/>
      <c r="K37" s="67"/>
      <c r="L37" s="2"/>
      <c r="M37" s="2"/>
      <c r="N37" s="2"/>
      <c r="O37" s="2"/>
      <c r="P37" s="2"/>
    </row>
    <row r="38" spans="1:16" ht="15.75">
      <c r="A38" s="95"/>
      <c r="B38" s="95"/>
      <c r="C38" s="79" t="s">
        <v>96</v>
      </c>
      <c r="D38" s="80"/>
      <c r="E38" s="80"/>
      <c r="F38" s="80"/>
      <c r="G38" s="80"/>
      <c r="H38" s="80"/>
      <c r="I38" s="81"/>
      <c r="J38" s="2"/>
      <c r="K38" s="2"/>
      <c r="L38" s="2"/>
      <c r="M38" s="2"/>
      <c r="N38" s="2"/>
      <c r="O38" s="2"/>
      <c r="P38" s="2"/>
    </row>
    <row r="39" spans="1:16" ht="78.75">
      <c r="A39" s="95"/>
      <c r="B39" s="95"/>
      <c r="C39" s="21" t="s">
        <v>107</v>
      </c>
      <c r="D39" s="21" t="s">
        <v>78</v>
      </c>
      <c r="E39" s="28" t="s">
        <v>104</v>
      </c>
      <c r="F39" s="28">
        <v>1482.25</v>
      </c>
      <c r="G39" s="28">
        <v>812.71</v>
      </c>
      <c r="H39" s="28"/>
      <c r="I39" s="28" t="s">
        <v>83</v>
      </c>
      <c r="J39" s="2"/>
      <c r="K39" s="2"/>
      <c r="L39" s="2"/>
      <c r="M39" s="2"/>
      <c r="N39" s="2"/>
      <c r="O39" s="2"/>
      <c r="P39" s="2"/>
    </row>
    <row r="40" spans="1:16" ht="16.5" thickBot="1">
      <c r="A40" s="95"/>
      <c r="B40" s="95"/>
      <c r="C40" s="79" t="s">
        <v>10</v>
      </c>
      <c r="D40" s="80"/>
      <c r="E40" s="80"/>
      <c r="F40" s="80"/>
      <c r="G40" s="80"/>
      <c r="H40" s="80"/>
      <c r="I40" s="81"/>
      <c r="J40" s="2"/>
      <c r="K40" s="2"/>
      <c r="L40" s="2"/>
      <c r="M40" s="2"/>
      <c r="N40" s="2"/>
      <c r="O40" s="2"/>
      <c r="P40" s="2"/>
    </row>
    <row r="41" spans="1:16" ht="53.25" thickBot="1">
      <c r="A41" s="95"/>
      <c r="B41" s="95"/>
      <c r="C41" s="89" t="s">
        <v>107</v>
      </c>
      <c r="D41" s="17" t="s">
        <v>75</v>
      </c>
      <c r="E41" s="18" t="s">
        <v>82</v>
      </c>
      <c r="F41" s="19">
        <v>75</v>
      </c>
      <c r="G41" s="18">
        <v>75</v>
      </c>
      <c r="H41" s="20"/>
      <c r="I41" s="21" t="s">
        <v>86</v>
      </c>
      <c r="J41" s="2"/>
      <c r="K41" s="2"/>
      <c r="L41" s="2"/>
      <c r="M41" s="2"/>
      <c r="N41" s="2"/>
      <c r="O41" s="2"/>
      <c r="P41" s="2"/>
    </row>
    <row r="42" spans="1:16" ht="53.25" thickBot="1">
      <c r="A42" s="95"/>
      <c r="B42" s="95"/>
      <c r="C42" s="90"/>
      <c r="D42" s="22" t="s">
        <v>128</v>
      </c>
      <c r="E42" s="18" t="s">
        <v>82</v>
      </c>
      <c r="F42" s="23">
        <v>0</v>
      </c>
      <c r="G42" s="18">
        <v>0</v>
      </c>
      <c r="H42" s="24"/>
      <c r="I42" s="25" t="s">
        <v>87</v>
      </c>
      <c r="J42" s="2"/>
      <c r="K42" s="2"/>
      <c r="L42" s="2"/>
      <c r="M42" s="2"/>
      <c r="N42" s="2"/>
      <c r="O42" s="2"/>
      <c r="P42" s="2"/>
    </row>
    <row r="43" spans="1:16" ht="63.75" customHeight="1" thickBot="1">
      <c r="A43" s="95"/>
      <c r="B43" s="95"/>
      <c r="C43" s="91"/>
      <c r="D43" s="22" t="s">
        <v>76</v>
      </c>
      <c r="E43" s="18" t="s">
        <v>82</v>
      </c>
      <c r="F43" s="26">
        <v>70</v>
      </c>
      <c r="G43" s="27">
        <v>70</v>
      </c>
      <c r="H43" s="28"/>
      <c r="I43" s="29" t="s">
        <v>101</v>
      </c>
      <c r="J43" s="2"/>
      <c r="K43" s="2"/>
      <c r="L43" s="2"/>
      <c r="M43" s="2"/>
      <c r="N43" s="2"/>
      <c r="O43" s="2"/>
      <c r="P43" s="2"/>
    </row>
    <row r="44" spans="1:16" ht="15.75">
      <c r="A44" s="94" t="s">
        <v>171</v>
      </c>
      <c r="B44" s="94" t="s">
        <v>124</v>
      </c>
      <c r="C44" s="79" t="s">
        <v>9</v>
      </c>
      <c r="D44" s="80"/>
      <c r="E44" s="80"/>
      <c r="F44" s="80"/>
      <c r="G44" s="80"/>
      <c r="H44" s="80"/>
      <c r="I44" s="81"/>
      <c r="J44" s="2"/>
      <c r="K44" s="2"/>
      <c r="L44" s="2"/>
      <c r="M44" s="2"/>
      <c r="N44" s="2"/>
      <c r="O44" s="2"/>
      <c r="P44" s="2"/>
    </row>
    <row r="45" spans="1:16" ht="101.25" customHeight="1">
      <c r="A45" s="95"/>
      <c r="B45" s="95"/>
      <c r="C45" s="21" t="s">
        <v>106</v>
      </c>
      <c r="D45" s="28" t="s">
        <v>111</v>
      </c>
      <c r="E45" s="28" t="s">
        <v>112</v>
      </c>
      <c r="F45" s="68">
        <f>19636/42*25</f>
        <v>11688.095238095239</v>
      </c>
      <c r="G45" s="68">
        <f>F45</f>
        <v>11688.095238095239</v>
      </c>
      <c r="H45" s="28">
        <f>F45-G45</f>
        <v>0</v>
      </c>
      <c r="I45" s="21" t="s">
        <v>86</v>
      </c>
      <c r="J45" s="2"/>
      <c r="K45" s="2"/>
      <c r="L45" s="2"/>
      <c r="M45" s="2"/>
      <c r="N45" s="2"/>
      <c r="O45" s="2"/>
      <c r="P45" s="2"/>
    </row>
    <row r="46" spans="1:16" ht="15.75">
      <c r="A46" s="95"/>
      <c r="B46" s="95"/>
      <c r="C46" s="79" t="s">
        <v>96</v>
      </c>
      <c r="D46" s="80"/>
      <c r="E46" s="80"/>
      <c r="F46" s="80"/>
      <c r="G46" s="80"/>
      <c r="H46" s="80"/>
      <c r="I46" s="81"/>
      <c r="J46" s="2"/>
      <c r="K46" s="2"/>
      <c r="L46" s="2"/>
      <c r="M46" s="2"/>
      <c r="N46" s="2"/>
      <c r="O46" s="2"/>
      <c r="P46" s="2"/>
    </row>
    <row r="47" spans="1:16" ht="78.75">
      <c r="A47" s="95"/>
      <c r="B47" s="95"/>
      <c r="C47" s="21" t="s">
        <v>107</v>
      </c>
      <c r="D47" s="21" t="s">
        <v>78</v>
      </c>
      <c r="E47" s="28" t="s">
        <v>103</v>
      </c>
      <c r="F47" s="28">
        <v>1302.26</v>
      </c>
      <c r="G47" s="28">
        <v>710.93</v>
      </c>
      <c r="H47" s="28"/>
      <c r="I47" s="28" t="s">
        <v>83</v>
      </c>
      <c r="J47" s="2"/>
      <c r="K47" s="2"/>
      <c r="L47" s="2"/>
      <c r="M47" s="2"/>
      <c r="N47" s="2"/>
      <c r="O47" s="2"/>
      <c r="P47" s="2"/>
    </row>
    <row r="48" spans="1:16" ht="16.5" thickBot="1">
      <c r="A48" s="95"/>
      <c r="B48" s="95"/>
      <c r="C48" s="79" t="s">
        <v>10</v>
      </c>
      <c r="D48" s="80"/>
      <c r="E48" s="80"/>
      <c r="F48" s="80"/>
      <c r="G48" s="80"/>
      <c r="H48" s="80"/>
      <c r="I48" s="81"/>
      <c r="J48" s="2"/>
      <c r="K48" s="2"/>
      <c r="L48" s="2"/>
      <c r="M48" s="2"/>
      <c r="N48" s="2"/>
      <c r="O48" s="2"/>
      <c r="P48" s="2"/>
    </row>
    <row r="49" spans="1:16" ht="52.5" customHeight="1" thickBot="1">
      <c r="A49" s="95"/>
      <c r="B49" s="95"/>
      <c r="C49" s="89" t="s">
        <v>109</v>
      </c>
      <c r="D49" s="17" t="s">
        <v>75</v>
      </c>
      <c r="E49" s="18" t="s">
        <v>82</v>
      </c>
      <c r="F49" s="30">
        <v>75</v>
      </c>
      <c r="G49" s="20">
        <v>75</v>
      </c>
      <c r="H49" s="20"/>
      <c r="I49" s="21" t="s">
        <v>86</v>
      </c>
      <c r="J49" s="2"/>
      <c r="K49" s="2"/>
      <c r="L49" s="2"/>
      <c r="M49" s="2"/>
      <c r="N49" s="2"/>
      <c r="O49" s="2"/>
      <c r="P49" s="2"/>
    </row>
    <row r="50" spans="1:16" ht="53.25" thickBot="1">
      <c r="A50" s="95"/>
      <c r="B50" s="95"/>
      <c r="C50" s="90"/>
      <c r="D50" s="22" t="s">
        <v>128</v>
      </c>
      <c r="E50" s="18" t="s">
        <v>82</v>
      </c>
      <c r="F50" s="31">
        <v>5</v>
      </c>
      <c r="G50" s="20">
        <v>5</v>
      </c>
      <c r="H50" s="24"/>
      <c r="I50" s="25" t="s">
        <v>87</v>
      </c>
      <c r="J50" s="2"/>
      <c r="K50" s="2"/>
      <c r="L50" s="2"/>
      <c r="M50" s="2"/>
      <c r="N50" s="2"/>
      <c r="O50" s="2"/>
      <c r="P50" s="2"/>
    </row>
    <row r="51" spans="1:16" ht="68.25" customHeight="1" thickBot="1">
      <c r="A51" s="95"/>
      <c r="B51" s="113"/>
      <c r="C51" s="90"/>
      <c r="D51" s="22" t="s">
        <v>76</v>
      </c>
      <c r="E51" s="18" t="s">
        <v>82</v>
      </c>
      <c r="F51" s="39">
        <v>70</v>
      </c>
      <c r="G51" s="27">
        <v>70</v>
      </c>
      <c r="H51" s="28"/>
      <c r="I51" s="29" t="s">
        <v>101</v>
      </c>
      <c r="J51" s="2"/>
      <c r="K51" s="2"/>
      <c r="L51" s="2"/>
      <c r="M51" s="2"/>
      <c r="N51" s="2"/>
      <c r="O51" s="2"/>
      <c r="P51" s="2"/>
    </row>
    <row r="52" spans="1:16" ht="15.75">
      <c r="A52" s="103" t="s">
        <v>172</v>
      </c>
      <c r="B52" s="94" t="s">
        <v>64</v>
      </c>
      <c r="C52" s="79" t="s">
        <v>9</v>
      </c>
      <c r="D52" s="80"/>
      <c r="E52" s="80"/>
      <c r="F52" s="80"/>
      <c r="G52" s="80"/>
      <c r="H52" s="80"/>
      <c r="I52" s="81"/>
      <c r="J52" s="2"/>
      <c r="K52" s="2"/>
      <c r="L52" s="2"/>
      <c r="M52" s="2"/>
      <c r="N52" s="2"/>
      <c r="O52" s="2"/>
      <c r="P52" s="2"/>
    </row>
    <row r="53" spans="1:16" ht="76.5" customHeight="1">
      <c r="A53" s="104"/>
      <c r="B53" s="95"/>
      <c r="C53" s="21" t="s">
        <v>108</v>
      </c>
      <c r="D53" s="21" t="s">
        <v>71</v>
      </c>
      <c r="E53" s="28" t="s">
        <v>72</v>
      </c>
      <c r="F53" s="28">
        <v>6</v>
      </c>
      <c r="G53" s="28">
        <v>6</v>
      </c>
      <c r="H53" s="28"/>
      <c r="I53" s="21" t="s">
        <v>88</v>
      </c>
      <c r="J53" s="2"/>
      <c r="K53" s="2"/>
      <c r="L53" s="2"/>
      <c r="M53" s="2"/>
      <c r="N53" s="2"/>
      <c r="O53" s="2"/>
      <c r="P53" s="2"/>
    </row>
    <row r="54" spans="1:16" ht="15.75">
      <c r="A54" s="104"/>
      <c r="B54" s="95"/>
      <c r="C54" s="79" t="s">
        <v>96</v>
      </c>
      <c r="D54" s="80"/>
      <c r="E54" s="80"/>
      <c r="F54" s="80"/>
      <c r="G54" s="80"/>
      <c r="H54" s="80"/>
      <c r="I54" s="81"/>
      <c r="J54" s="2"/>
      <c r="K54" s="2"/>
      <c r="L54" s="2"/>
      <c r="M54" s="2"/>
      <c r="N54" s="2"/>
      <c r="O54" s="2"/>
      <c r="P54" s="2"/>
    </row>
    <row r="55" spans="1:16" ht="63">
      <c r="A55" s="104"/>
      <c r="B55" s="95"/>
      <c r="C55" s="21" t="s">
        <v>108</v>
      </c>
      <c r="D55" s="21" t="s">
        <v>78</v>
      </c>
      <c r="E55" s="28" t="s">
        <v>104</v>
      </c>
      <c r="F55" s="28">
        <v>475.42</v>
      </c>
      <c r="G55" s="28">
        <v>208.61</v>
      </c>
      <c r="H55" s="28"/>
      <c r="I55" s="28" t="s">
        <v>83</v>
      </c>
      <c r="J55" s="2"/>
      <c r="K55" s="2"/>
      <c r="L55" s="2"/>
      <c r="M55" s="2"/>
      <c r="N55" s="2"/>
      <c r="O55" s="2"/>
      <c r="P55" s="2"/>
    </row>
    <row r="56" spans="1:16" ht="15.75">
      <c r="A56" s="104"/>
      <c r="B56" s="95"/>
      <c r="C56" s="79" t="s">
        <v>10</v>
      </c>
      <c r="D56" s="80"/>
      <c r="E56" s="80"/>
      <c r="F56" s="80"/>
      <c r="G56" s="80"/>
      <c r="H56" s="80"/>
      <c r="I56" s="81"/>
      <c r="J56" s="2"/>
      <c r="K56" s="2"/>
      <c r="L56" s="2"/>
      <c r="M56" s="2"/>
      <c r="N56" s="2"/>
      <c r="O56" s="2"/>
      <c r="P56" s="2"/>
    </row>
    <row r="57" spans="1:16" ht="128.25" customHeight="1">
      <c r="A57" s="104"/>
      <c r="B57" s="95"/>
      <c r="C57" s="28" t="s">
        <v>108</v>
      </c>
      <c r="D57" s="32" t="s">
        <v>77</v>
      </c>
      <c r="E57" s="28" t="s">
        <v>82</v>
      </c>
      <c r="F57" s="28">
        <v>5</v>
      </c>
      <c r="G57" s="28">
        <v>5</v>
      </c>
      <c r="H57" s="21"/>
      <c r="I57" s="21" t="s">
        <v>88</v>
      </c>
      <c r="J57" s="2"/>
      <c r="K57" s="2"/>
      <c r="L57" s="2"/>
      <c r="M57" s="2"/>
      <c r="N57" s="2"/>
      <c r="O57" s="2"/>
      <c r="P57" s="2"/>
    </row>
    <row r="58" spans="1:16" ht="15.75">
      <c r="A58" s="103" t="s">
        <v>173</v>
      </c>
      <c r="B58" s="94" t="s">
        <v>74</v>
      </c>
      <c r="C58" s="79" t="s">
        <v>9</v>
      </c>
      <c r="D58" s="80"/>
      <c r="E58" s="80"/>
      <c r="F58" s="80"/>
      <c r="G58" s="80"/>
      <c r="H58" s="80"/>
      <c r="I58" s="81"/>
      <c r="J58" s="2"/>
      <c r="K58" s="2"/>
      <c r="L58" s="2"/>
      <c r="M58" s="2"/>
      <c r="N58" s="2"/>
      <c r="O58" s="2"/>
      <c r="P58" s="2"/>
    </row>
    <row r="59" spans="1:16" ht="89.25" customHeight="1">
      <c r="A59" s="104"/>
      <c r="B59" s="95"/>
      <c r="C59" s="28" t="s">
        <v>108</v>
      </c>
      <c r="D59" s="33" t="s">
        <v>71</v>
      </c>
      <c r="E59" s="28" t="s">
        <v>72</v>
      </c>
      <c r="F59" s="28">
        <v>1</v>
      </c>
      <c r="G59" s="28">
        <v>1</v>
      </c>
      <c r="H59" s="28"/>
      <c r="I59" s="21" t="s">
        <v>88</v>
      </c>
      <c r="J59" s="2"/>
      <c r="K59" s="2"/>
      <c r="L59" s="2"/>
      <c r="M59" s="2"/>
      <c r="N59" s="2"/>
      <c r="O59" s="2"/>
      <c r="P59" s="2"/>
    </row>
    <row r="60" spans="1:16" ht="15.75">
      <c r="A60" s="104"/>
      <c r="B60" s="95"/>
      <c r="C60" s="79" t="s">
        <v>96</v>
      </c>
      <c r="D60" s="80"/>
      <c r="E60" s="80"/>
      <c r="F60" s="80"/>
      <c r="G60" s="80"/>
      <c r="H60" s="80"/>
      <c r="I60" s="81"/>
      <c r="J60" s="2"/>
      <c r="K60" s="2"/>
      <c r="L60" s="2"/>
      <c r="M60" s="2"/>
      <c r="N60" s="2"/>
      <c r="O60" s="2"/>
      <c r="P60" s="2"/>
    </row>
    <row r="61" spans="1:16" ht="68.25" customHeight="1">
      <c r="A61" s="104"/>
      <c r="B61" s="95"/>
      <c r="C61" s="28" t="s">
        <v>108</v>
      </c>
      <c r="D61" s="21" t="s">
        <v>78</v>
      </c>
      <c r="E61" s="28" t="s">
        <v>73</v>
      </c>
      <c r="F61" s="28">
        <v>113.33</v>
      </c>
      <c r="G61" s="28">
        <v>49.73</v>
      </c>
      <c r="H61" s="28"/>
      <c r="I61" s="28" t="s">
        <v>85</v>
      </c>
      <c r="J61" s="2"/>
      <c r="K61" s="2"/>
      <c r="L61" s="2"/>
      <c r="M61" s="2"/>
      <c r="N61" s="2"/>
      <c r="O61" s="2"/>
      <c r="P61" s="2"/>
    </row>
    <row r="62" spans="1:16" ht="15.75">
      <c r="A62" s="104"/>
      <c r="B62" s="95"/>
      <c r="C62" s="79" t="s">
        <v>10</v>
      </c>
      <c r="D62" s="80"/>
      <c r="E62" s="80"/>
      <c r="F62" s="80"/>
      <c r="G62" s="80"/>
      <c r="H62" s="80"/>
      <c r="I62" s="81"/>
      <c r="J62" s="2"/>
      <c r="K62" s="2"/>
      <c r="L62" s="2"/>
      <c r="M62" s="2"/>
      <c r="N62" s="2"/>
      <c r="O62" s="2"/>
      <c r="P62" s="2"/>
    </row>
    <row r="63" spans="1:16" ht="123.75">
      <c r="A63" s="104"/>
      <c r="B63" s="95"/>
      <c r="C63" s="28" t="s">
        <v>108</v>
      </c>
      <c r="D63" s="21" t="s">
        <v>79</v>
      </c>
      <c r="E63" s="28" t="s">
        <v>82</v>
      </c>
      <c r="F63" s="28">
        <v>100</v>
      </c>
      <c r="G63" s="28">
        <v>100</v>
      </c>
      <c r="H63" s="28"/>
      <c r="I63" s="21" t="s">
        <v>89</v>
      </c>
      <c r="J63" s="2"/>
      <c r="K63" s="2"/>
      <c r="L63" s="2"/>
      <c r="M63" s="2"/>
      <c r="N63" s="2"/>
      <c r="O63" s="2"/>
      <c r="P63" s="2"/>
    </row>
    <row r="64" spans="1:16" ht="15.75">
      <c r="A64" s="103" t="s">
        <v>174</v>
      </c>
      <c r="B64" s="94" t="s">
        <v>58</v>
      </c>
      <c r="C64" s="79" t="s">
        <v>9</v>
      </c>
      <c r="D64" s="80"/>
      <c r="E64" s="80"/>
      <c r="F64" s="80"/>
      <c r="G64" s="80"/>
      <c r="H64" s="80"/>
      <c r="I64" s="81"/>
      <c r="J64" s="2"/>
      <c r="K64" s="2"/>
      <c r="L64" s="2"/>
      <c r="M64" s="2"/>
      <c r="N64" s="2"/>
      <c r="O64" s="2"/>
      <c r="P64" s="2"/>
    </row>
    <row r="65" spans="1:16" ht="78.75">
      <c r="A65" s="104"/>
      <c r="B65" s="95"/>
      <c r="C65" s="21" t="s">
        <v>107</v>
      </c>
      <c r="D65" s="28" t="s">
        <v>111</v>
      </c>
      <c r="E65" s="28" t="s">
        <v>112</v>
      </c>
      <c r="F65" s="68">
        <f>7560/42*25</f>
        <v>4500</v>
      </c>
      <c r="G65" s="28">
        <f>F65</f>
        <v>4500</v>
      </c>
      <c r="H65" s="28"/>
      <c r="I65" s="21" t="s">
        <v>86</v>
      </c>
      <c r="J65" s="2"/>
      <c r="K65" s="2"/>
      <c r="L65" s="2"/>
      <c r="M65" s="2"/>
      <c r="N65" s="2"/>
      <c r="O65" s="2"/>
      <c r="P65" s="2"/>
    </row>
    <row r="66" spans="1:16" ht="15.75">
      <c r="A66" s="104"/>
      <c r="B66" s="95"/>
      <c r="C66" s="79" t="s">
        <v>96</v>
      </c>
      <c r="D66" s="80"/>
      <c r="E66" s="80"/>
      <c r="F66" s="80"/>
      <c r="G66" s="80"/>
      <c r="H66" s="80"/>
      <c r="I66" s="81"/>
      <c r="J66" s="2"/>
      <c r="K66" s="2"/>
      <c r="L66" s="2"/>
      <c r="M66" s="2"/>
      <c r="N66" s="2"/>
      <c r="O66" s="2"/>
      <c r="P66" s="2"/>
    </row>
    <row r="67" spans="1:16" ht="78.75">
      <c r="A67" s="104"/>
      <c r="B67" s="95"/>
      <c r="C67" s="21" t="s">
        <v>107</v>
      </c>
      <c r="D67" s="32" t="s">
        <v>78</v>
      </c>
      <c r="E67" s="28" t="s">
        <v>104</v>
      </c>
      <c r="F67" s="28">
        <v>325.53</v>
      </c>
      <c r="G67" s="28">
        <v>177.53</v>
      </c>
      <c r="H67" s="28"/>
      <c r="I67" s="28" t="s">
        <v>85</v>
      </c>
      <c r="J67" s="2"/>
      <c r="K67" s="2"/>
      <c r="L67" s="2"/>
      <c r="M67" s="2"/>
      <c r="N67" s="2"/>
      <c r="O67" s="2"/>
      <c r="P67" s="2"/>
    </row>
    <row r="68" spans="1:16" ht="16.5" thickBot="1">
      <c r="A68" s="104"/>
      <c r="B68" s="95"/>
      <c r="C68" s="79" t="s">
        <v>10</v>
      </c>
      <c r="D68" s="80"/>
      <c r="E68" s="80"/>
      <c r="F68" s="80"/>
      <c r="G68" s="80"/>
      <c r="H68" s="80"/>
      <c r="I68" s="81"/>
      <c r="J68" s="2"/>
      <c r="K68" s="2"/>
      <c r="L68" s="2"/>
      <c r="M68" s="2"/>
      <c r="N68" s="2"/>
      <c r="O68" s="2"/>
      <c r="P68" s="2"/>
    </row>
    <row r="69" spans="1:16" ht="53.25" thickBot="1">
      <c r="A69" s="104"/>
      <c r="B69" s="95"/>
      <c r="C69" s="89" t="s">
        <v>107</v>
      </c>
      <c r="D69" s="17" t="s">
        <v>75</v>
      </c>
      <c r="E69" s="18" t="s">
        <v>82</v>
      </c>
      <c r="F69" s="19">
        <v>75</v>
      </c>
      <c r="G69" s="18">
        <v>75</v>
      </c>
      <c r="H69" s="20"/>
      <c r="I69" s="21" t="s">
        <v>86</v>
      </c>
      <c r="J69" s="2"/>
      <c r="K69" s="2"/>
      <c r="L69" s="2"/>
      <c r="M69" s="2"/>
      <c r="N69" s="2"/>
      <c r="O69" s="2"/>
      <c r="P69" s="2"/>
    </row>
    <row r="70" spans="1:16" ht="53.25" thickBot="1">
      <c r="A70" s="104"/>
      <c r="B70" s="95"/>
      <c r="C70" s="90"/>
      <c r="D70" s="22" t="s">
        <v>128</v>
      </c>
      <c r="E70" s="18" t="s">
        <v>82</v>
      </c>
      <c r="F70" s="23">
        <v>0</v>
      </c>
      <c r="G70" s="18">
        <v>0</v>
      </c>
      <c r="H70" s="24"/>
      <c r="I70" s="25" t="s">
        <v>92</v>
      </c>
      <c r="J70" s="2"/>
      <c r="K70" s="2"/>
      <c r="L70" s="2"/>
      <c r="M70" s="2"/>
      <c r="N70" s="2"/>
      <c r="O70" s="2"/>
      <c r="P70" s="2"/>
    </row>
    <row r="71" spans="1:16" ht="64.5" customHeight="1" thickBot="1">
      <c r="A71" s="104"/>
      <c r="B71" s="95"/>
      <c r="C71" s="91"/>
      <c r="D71" s="22" t="s">
        <v>76</v>
      </c>
      <c r="E71" s="18" t="s">
        <v>82</v>
      </c>
      <c r="F71" s="26">
        <v>70</v>
      </c>
      <c r="G71" s="27">
        <v>70</v>
      </c>
      <c r="H71" s="28"/>
      <c r="I71" s="29" t="s">
        <v>101</v>
      </c>
      <c r="J71" s="2"/>
      <c r="K71" s="2"/>
      <c r="L71" s="2"/>
      <c r="M71" s="2"/>
      <c r="N71" s="2"/>
      <c r="O71" s="2"/>
      <c r="P71" s="2"/>
    </row>
    <row r="72" spans="1:16" ht="15.75">
      <c r="A72" s="103" t="s">
        <v>175</v>
      </c>
      <c r="B72" s="94" t="s">
        <v>68</v>
      </c>
      <c r="C72" s="79" t="s">
        <v>9</v>
      </c>
      <c r="D72" s="80"/>
      <c r="E72" s="80"/>
      <c r="F72" s="80"/>
      <c r="G72" s="80"/>
      <c r="H72" s="80"/>
      <c r="I72" s="81"/>
      <c r="J72" s="2"/>
      <c r="K72" s="2"/>
      <c r="L72" s="2"/>
      <c r="M72" s="2"/>
      <c r="N72" s="2"/>
      <c r="O72" s="2"/>
      <c r="P72" s="2"/>
    </row>
    <row r="73" spans="1:16" ht="94.5">
      <c r="A73" s="104"/>
      <c r="B73" s="95"/>
      <c r="C73" s="21" t="s">
        <v>107</v>
      </c>
      <c r="D73" s="28" t="s">
        <v>111</v>
      </c>
      <c r="E73" s="28" t="s">
        <v>112</v>
      </c>
      <c r="F73" s="28">
        <f>10584/42*25</f>
        <v>6300</v>
      </c>
      <c r="G73" s="28">
        <f>F73</f>
        <v>6300</v>
      </c>
      <c r="H73" s="28"/>
      <c r="I73" s="28" t="s">
        <v>86</v>
      </c>
      <c r="J73" s="2"/>
      <c r="K73" s="2"/>
      <c r="L73" s="2"/>
      <c r="M73" s="2"/>
      <c r="N73" s="2"/>
      <c r="O73" s="2"/>
      <c r="P73" s="2"/>
    </row>
    <row r="74" spans="1:16" ht="15.75">
      <c r="A74" s="104"/>
      <c r="B74" s="95"/>
      <c r="C74" s="79" t="s">
        <v>96</v>
      </c>
      <c r="D74" s="80"/>
      <c r="E74" s="80"/>
      <c r="F74" s="80"/>
      <c r="G74" s="80"/>
      <c r="H74" s="80"/>
      <c r="I74" s="81"/>
      <c r="J74" s="2"/>
      <c r="K74" s="2"/>
      <c r="L74" s="2"/>
      <c r="M74" s="2"/>
      <c r="N74" s="2"/>
      <c r="O74" s="2"/>
      <c r="P74" s="2"/>
    </row>
    <row r="75" spans="1:16" ht="78.75">
      <c r="A75" s="104"/>
      <c r="B75" s="95"/>
      <c r="C75" s="21" t="s">
        <v>107</v>
      </c>
      <c r="D75" s="34" t="s">
        <v>78</v>
      </c>
      <c r="E75" s="28" t="s">
        <v>104</v>
      </c>
      <c r="F75" s="28">
        <v>701.93</v>
      </c>
      <c r="G75" s="28">
        <v>382.81</v>
      </c>
      <c r="H75" s="28"/>
      <c r="I75" s="28" t="s">
        <v>85</v>
      </c>
      <c r="J75" s="2"/>
      <c r="K75" s="2"/>
      <c r="L75" s="2"/>
      <c r="M75" s="2"/>
      <c r="N75" s="2"/>
      <c r="O75" s="2"/>
      <c r="P75" s="2"/>
    </row>
    <row r="76" spans="1:16" ht="16.5" thickBot="1">
      <c r="A76" s="104"/>
      <c r="B76" s="95"/>
      <c r="C76" s="79" t="s">
        <v>10</v>
      </c>
      <c r="D76" s="80"/>
      <c r="E76" s="80"/>
      <c r="F76" s="80"/>
      <c r="G76" s="80"/>
      <c r="H76" s="80"/>
      <c r="I76" s="81"/>
      <c r="J76" s="2"/>
      <c r="K76" s="2"/>
      <c r="L76" s="2"/>
      <c r="M76" s="2"/>
      <c r="N76" s="2"/>
      <c r="O76" s="2"/>
      <c r="P76" s="2"/>
    </row>
    <row r="77" spans="1:16" ht="53.25" thickBot="1">
      <c r="A77" s="104"/>
      <c r="B77" s="95"/>
      <c r="C77" s="89" t="s">
        <v>107</v>
      </c>
      <c r="D77" s="17" t="s">
        <v>75</v>
      </c>
      <c r="E77" s="18" t="s">
        <v>82</v>
      </c>
      <c r="F77" s="19">
        <v>75</v>
      </c>
      <c r="G77" s="18">
        <v>75</v>
      </c>
      <c r="H77" s="20"/>
      <c r="I77" s="21" t="s">
        <v>86</v>
      </c>
      <c r="J77" s="2"/>
      <c r="K77" s="2"/>
      <c r="L77" s="2"/>
      <c r="M77" s="2"/>
      <c r="N77" s="2"/>
      <c r="O77" s="2"/>
      <c r="P77" s="2"/>
    </row>
    <row r="78" spans="1:16" ht="46.5" customHeight="1" thickBot="1">
      <c r="A78" s="104"/>
      <c r="B78" s="95"/>
      <c r="C78" s="90"/>
      <c r="D78" s="22" t="s">
        <v>128</v>
      </c>
      <c r="E78" s="18" t="s">
        <v>82</v>
      </c>
      <c r="F78" s="23">
        <v>5</v>
      </c>
      <c r="G78" s="18">
        <v>0</v>
      </c>
      <c r="H78" s="24" t="s">
        <v>122</v>
      </c>
      <c r="I78" s="25" t="s">
        <v>90</v>
      </c>
      <c r="J78" s="2"/>
      <c r="K78" s="2"/>
      <c r="L78" s="2"/>
      <c r="M78" s="2"/>
      <c r="N78" s="2"/>
      <c r="O78" s="2"/>
      <c r="P78" s="2"/>
    </row>
    <row r="79" spans="1:16" ht="63.75" thickBot="1">
      <c r="A79" s="104"/>
      <c r="B79" s="95"/>
      <c r="C79" s="91"/>
      <c r="D79" s="22" t="s">
        <v>76</v>
      </c>
      <c r="E79" s="18" t="s">
        <v>82</v>
      </c>
      <c r="F79" s="23">
        <v>70</v>
      </c>
      <c r="G79" s="18">
        <v>70</v>
      </c>
      <c r="H79" s="28"/>
      <c r="I79" s="29" t="s">
        <v>101</v>
      </c>
      <c r="J79" s="2"/>
      <c r="K79" s="2"/>
      <c r="L79" s="2"/>
      <c r="M79" s="2"/>
      <c r="N79" s="2"/>
      <c r="O79" s="2"/>
      <c r="P79" s="2"/>
    </row>
    <row r="80" spans="1:16" ht="15.75">
      <c r="A80" s="104"/>
      <c r="B80" s="95"/>
      <c r="C80" s="79"/>
      <c r="D80" s="80"/>
      <c r="E80" s="80"/>
      <c r="F80" s="80"/>
      <c r="G80" s="80"/>
      <c r="H80" s="80"/>
      <c r="I80" s="81"/>
      <c r="J80" s="2"/>
      <c r="K80" s="2"/>
      <c r="L80" s="2"/>
      <c r="M80" s="2"/>
      <c r="N80" s="2"/>
      <c r="O80" s="2"/>
      <c r="P80" s="2"/>
    </row>
    <row r="81" spans="1:16" ht="15.75">
      <c r="A81" s="103" t="s">
        <v>176</v>
      </c>
      <c r="B81" s="94" t="s">
        <v>69</v>
      </c>
      <c r="C81" s="79" t="s">
        <v>9</v>
      </c>
      <c r="D81" s="80"/>
      <c r="E81" s="80"/>
      <c r="F81" s="80"/>
      <c r="G81" s="80"/>
      <c r="H81" s="80"/>
      <c r="I81" s="81"/>
      <c r="J81" s="2"/>
      <c r="K81" s="2"/>
      <c r="L81" s="2"/>
      <c r="M81" s="2"/>
      <c r="N81" s="2"/>
      <c r="O81" s="2"/>
      <c r="P81" s="2"/>
    </row>
    <row r="82" spans="1:16" ht="94.5">
      <c r="A82" s="104"/>
      <c r="B82" s="95"/>
      <c r="C82" s="21" t="s">
        <v>107</v>
      </c>
      <c r="D82" s="28" t="s">
        <v>111</v>
      </c>
      <c r="E82" s="28" t="s">
        <v>112</v>
      </c>
      <c r="F82" s="68">
        <f>64159/42*25</f>
        <v>38189.880952380954</v>
      </c>
      <c r="G82" s="28">
        <v>38190</v>
      </c>
      <c r="H82" s="28"/>
      <c r="I82" s="28" t="s">
        <v>86</v>
      </c>
      <c r="J82" s="2"/>
      <c r="K82" s="2"/>
      <c r="L82" s="2"/>
      <c r="M82" s="2"/>
      <c r="N82" s="2"/>
      <c r="O82" s="2"/>
      <c r="P82" s="2"/>
    </row>
    <row r="83" spans="1:16" ht="15.75">
      <c r="A83" s="104"/>
      <c r="B83" s="95"/>
      <c r="C83" s="79" t="s">
        <v>96</v>
      </c>
      <c r="D83" s="80"/>
      <c r="E83" s="80"/>
      <c r="F83" s="80"/>
      <c r="G83" s="80"/>
      <c r="H83" s="80"/>
      <c r="I83" s="81"/>
      <c r="J83" s="2"/>
      <c r="K83" s="2"/>
      <c r="L83" s="2"/>
      <c r="M83" s="2"/>
      <c r="N83" s="2"/>
      <c r="O83" s="2"/>
      <c r="P83" s="2"/>
    </row>
    <row r="84" spans="1:16" ht="78.75">
      <c r="A84" s="104"/>
      <c r="B84" s="95"/>
      <c r="C84" s="21" t="s">
        <v>107</v>
      </c>
      <c r="D84" s="21" t="s">
        <v>78</v>
      </c>
      <c r="E84" s="28" t="s">
        <v>104</v>
      </c>
      <c r="F84" s="28">
        <v>2749.21</v>
      </c>
      <c r="G84" s="28">
        <v>1509.54</v>
      </c>
      <c r="H84" s="28"/>
      <c r="I84" s="28" t="s">
        <v>85</v>
      </c>
      <c r="J84" s="2"/>
      <c r="K84" s="2"/>
      <c r="L84" s="2"/>
      <c r="M84" s="2"/>
      <c r="N84" s="2"/>
      <c r="O84" s="2"/>
      <c r="P84" s="2"/>
    </row>
    <row r="85" spans="1:16" ht="16.5" thickBot="1">
      <c r="A85" s="104"/>
      <c r="B85" s="95"/>
      <c r="C85" s="79" t="s">
        <v>10</v>
      </c>
      <c r="D85" s="80"/>
      <c r="E85" s="80"/>
      <c r="F85" s="80"/>
      <c r="G85" s="80"/>
      <c r="H85" s="80"/>
      <c r="I85" s="81"/>
      <c r="J85" s="2"/>
      <c r="K85" s="2"/>
      <c r="L85" s="2"/>
      <c r="M85" s="2"/>
      <c r="N85" s="2"/>
      <c r="O85" s="2"/>
      <c r="P85" s="2"/>
    </row>
    <row r="86" spans="1:16" ht="53.25" thickBot="1">
      <c r="A86" s="104"/>
      <c r="B86" s="95"/>
      <c r="C86" s="96" t="s">
        <v>107</v>
      </c>
      <c r="D86" s="17" t="s">
        <v>75</v>
      </c>
      <c r="E86" s="18" t="s">
        <v>82</v>
      </c>
      <c r="F86" s="19">
        <v>75</v>
      </c>
      <c r="G86" s="18">
        <v>75</v>
      </c>
      <c r="H86" s="20"/>
      <c r="I86" s="21" t="s">
        <v>86</v>
      </c>
      <c r="J86" s="2"/>
      <c r="K86" s="2"/>
      <c r="L86" s="2"/>
      <c r="M86" s="2"/>
      <c r="N86" s="2"/>
      <c r="O86" s="2"/>
      <c r="P86" s="2"/>
    </row>
    <row r="87" spans="1:16" ht="53.25" thickBot="1">
      <c r="A87" s="104"/>
      <c r="B87" s="95"/>
      <c r="C87" s="97"/>
      <c r="D87" s="22" t="s">
        <v>128</v>
      </c>
      <c r="E87" s="18" t="s">
        <v>82</v>
      </c>
      <c r="F87" s="23">
        <v>0</v>
      </c>
      <c r="G87" s="18">
        <v>0</v>
      </c>
      <c r="H87" s="24"/>
      <c r="I87" s="25" t="s">
        <v>87</v>
      </c>
      <c r="J87" s="2"/>
      <c r="K87" s="2"/>
      <c r="L87" s="2"/>
      <c r="M87" s="2"/>
      <c r="N87" s="2"/>
      <c r="O87" s="2"/>
      <c r="P87" s="2"/>
    </row>
    <row r="88" spans="1:16" ht="58.5" customHeight="1" thickBot="1">
      <c r="A88" s="104"/>
      <c r="B88" s="95"/>
      <c r="C88" s="98"/>
      <c r="D88" s="22" t="s">
        <v>76</v>
      </c>
      <c r="E88" s="18" t="s">
        <v>82</v>
      </c>
      <c r="F88" s="23">
        <v>70</v>
      </c>
      <c r="G88" s="18">
        <v>70</v>
      </c>
      <c r="H88" s="28"/>
      <c r="I88" s="29" t="s">
        <v>101</v>
      </c>
      <c r="J88" s="2"/>
      <c r="K88" s="2"/>
      <c r="L88" s="2"/>
      <c r="M88" s="2"/>
      <c r="N88" s="2"/>
      <c r="O88" s="2"/>
      <c r="P88" s="2"/>
    </row>
    <row r="89" spans="1:16" ht="15.75">
      <c r="A89" s="104"/>
      <c r="B89" s="95"/>
      <c r="C89" s="79" t="s">
        <v>11</v>
      </c>
      <c r="D89" s="80"/>
      <c r="E89" s="80"/>
      <c r="F89" s="80"/>
      <c r="G89" s="80"/>
      <c r="H89" s="80"/>
      <c r="I89" s="81"/>
      <c r="J89" s="2"/>
      <c r="K89" s="2"/>
      <c r="L89" s="2"/>
      <c r="M89" s="2"/>
      <c r="N89" s="2"/>
      <c r="O89" s="2"/>
      <c r="P89" s="2"/>
    </row>
    <row r="90" spans="1:16" ht="15.75">
      <c r="A90" s="103" t="s">
        <v>177</v>
      </c>
      <c r="B90" s="94" t="s">
        <v>70</v>
      </c>
      <c r="C90" s="79" t="s">
        <v>9</v>
      </c>
      <c r="D90" s="80"/>
      <c r="E90" s="80"/>
      <c r="F90" s="80"/>
      <c r="G90" s="80"/>
      <c r="H90" s="80"/>
      <c r="I90" s="81"/>
      <c r="J90" s="2"/>
      <c r="K90" s="2"/>
      <c r="L90" s="2"/>
      <c r="M90" s="2"/>
      <c r="N90" s="2"/>
      <c r="O90" s="2"/>
      <c r="P90" s="2"/>
    </row>
    <row r="91" spans="1:16" ht="94.5">
      <c r="A91" s="104"/>
      <c r="B91" s="95"/>
      <c r="C91" s="21" t="s">
        <v>107</v>
      </c>
      <c r="D91" s="28" t="s">
        <v>111</v>
      </c>
      <c r="E91" s="28" t="s">
        <v>112</v>
      </c>
      <c r="F91" s="68">
        <f>39303/42*25</f>
        <v>23394.64285714286</v>
      </c>
      <c r="G91" s="68">
        <f>F91</f>
        <v>23394.64285714286</v>
      </c>
      <c r="H91" s="28"/>
      <c r="I91" s="28" t="s">
        <v>86</v>
      </c>
      <c r="J91" s="2"/>
      <c r="K91" s="2"/>
      <c r="L91" s="2"/>
      <c r="M91" s="2"/>
      <c r="N91" s="2"/>
      <c r="O91" s="2"/>
      <c r="P91" s="2"/>
    </row>
    <row r="92" spans="1:16" ht="15.75">
      <c r="A92" s="104"/>
      <c r="B92" s="95"/>
      <c r="C92" s="79" t="s">
        <v>96</v>
      </c>
      <c r="D92" s="80"/>
      <c r="E92" s="80"/>
      <c r="F92" s="80"/>
      <c r="G92" s="80"/>
      <c r="H92" s="80"/>
      <c r="I92" s="81"/>
      <c r="J92" s="2"/>
      <c r="K92" s="2"/>
      <c r="L92" s="2"/>
      <c r="M92" s="2"/>
      <c r="N92" s="2"/>
      <c r="O92" s="2"/>
      <c r="P92" s="2"/>
    </row>
    <row r="93" spans="1:16" ht="78.75">
      <c r="A93" s="104"/>
      <c r="B93" s="95"/>
      <c r="C93" s="21" t="s">
        <v>107</v>
      </c>
      <c r="D93" s="33" t="s">
        <v>78</v>
      </c>
      <c r="E93" s="28" t="s">
        <v>104</v>
      </c>
      <c r="F93" s="28">
        <v>3260.58</v>
      </c>
      <c r="G93" s="28">
        <v>1778.61</v>
      </c>
      <c r="H93" s="28"/>
      <c r="I93" s="28" t="s">
        <v>85</v>
      </c>
      <c r="J93" s="2"/>
      <c r="K93" s="2"/>
      <c r="L93" s="2"/>
      <c r="M93" s="2"/>
      <c r="N93" s="2"/>
      <c r="O93" s="2"/>
      <c r="P93" s="2"/>
    </row>
    <row r="94" spans="1:16" ht="16.5" thickBot="1">
      <c r="A94" s="104"/>
      <c r="B94" s="95"/>
      <c r="C94" s="79" t="s">
        <v>10</v>
      </c>
      <c r="D94" s="80"/>
      <c r="E94" s="80"/>
      <c r="F94" s="80"/>
      <c r="G94" s="80"/>
      <c r="H94" s="80"/>
      <c r="I94" s="81"/>
      <c r="J94" s="2"/>
      <c r="K94" s="2"/>
      <c r="L94" s="2"/>
      <c r="M94" s="2"/>
      <c r="N94" s="2"/>
      <c r="O94" s="2"/>
      <c r="P94" s="2"/>
    </row>
    <row r="95" spans="1:16" ht="53.25" thickBot="1">
      <c r="A95" s="104"/>
      <c r="B95" s="95"/>
      <c r="C95" s="89" t="s">
        <v>107</v>
      </c>
      <c r="D95" s="17" t="s">
        <v>75</v>
      </c>
      <c r="E95" s="18" t="s">
        <v>82</v>
      </c>
      <c r="F95" s="19">
        <v>75</v>
      </c>
      <c r="G95" s="18">
        <v>75</v>
      </c>
      <c r="H95" s="20"/>
      <c r="I95" s="21" t="s">
        <v>86</v>
      </c>
      <c r="J95" s="2"/>
      <c r="K95" s="2"/>
      <c r="L95" s="2"/>
      <c r="M95" s="2"/>
      <c r="N95" s="2"/>
      <c r="O95" s="2"/>
      <c r="P95" s="2"/>
    </row>
    <row r="96" spans="1:16" ht="50.25" customHeight="1" thickBot="1">
      <c r="A96" s="104"/>
      <c r="B96" s="95"/>
      <c r="C96" s="90"/>
      <c r="D96" s="22" t="s">
        <v>128</v>
      </c>
      <c r="E96" s="18" t="s">
        <v>82</v>
      </c>
      <c r="F96" s="23">
        <v>5</v>
      </c>
      <c r="G96" s="18">
        <v>0</v>
      </c>
      <c r="H96" s="24" t="s">
        <v>100</v>
      </c>
      <c r="I96" s="25" t="s">
        <v>90</v>
      </c>
      <c r="J96" s="2"/>
      <c r="K96" s="2"/>
      <c r="L96" s="2"/>
      <c r="M96" s="2"/>
      <c r="N96" s="2"/>
      <c r="O96" s="2"/>
      <c r="P96" s="2"/>
    </row>
    <row r="97" spans="1:16" ht="60" customHeight="1" thickBot="1">
      <c r="A97" s="104"/>
      <c r="B97" s="95"/>
      <c r="C97" s="91"/>
      <c r="D97" s="22" t="s">
        <v>76</v>
      </c>
      <c r="E97" s="18" t="s">
        <v>82</v>
      </c>
      <c r="F97" s="23">
        <v>70</v>
      </c>
      <c r="G97" s="18">
        <v>70</v>
      </c>
      <c r="H97" s="28"/>
      <c r="I97" s="29" t="s">
        <v>101</v>
      </c>
      <c r="J97" s="2"/>
      <c r="K97" s="2"/>
      <c r="L97" s="2"/>
      <c r="M97" s="2"/>
      <c r="N97" s="2"/>
      <c r="O97" s="2"/>
      <c r="P97" s="2"/>
    </row>
    <row r="98" spans="1:16" ht="15.75">
      <c r="A98" s="104"/>
      <c r="B98" s="95"/>
      <c r="C98" s="79"/>
      <c r="D98" s="80"/>
      <c r="E98" s="80"/>
      <c r="F98" s="80"/>
      <c r="G98" s="80"/>
      <c r="H98" s="80"/>
      <c r="I98" s="81"/>
      <c r="J98" s="2"/>
      <c r="K98" s="2"/>
      <c r="L98" s="2"/>
      <c r="M98" s="2"/>
      <c r="N98" s="2"/>
      <c r="O98" s="2"/>
      <c r="P98" s="2"/>
    </row>
    <row r="99" spans="1:16" ht="15.75">
      <c r="A99" s="103" t="s">
        <v>178</v>
      </c>
      <c r="B99" s="94" t="s">
        <v>59</v>
      </c>
      <c r="C99" s="79" t="s">
        <v>9</v>
      </c>
      <c r="D99" s="80"/>
      <c r="E99" s="80"/>
      <c r="F99" s="80"/>
      <c r="G99" s="80"/>
      <c r="H99" s="80"/>
      <c r="I99" s="81"/>
      <c r="J99" s="2"/>
      <c r="K99" s="2"/>
      <c r="L99" s="2"/>
      <c r="M99" s="2"/>
      <c r="N99" s="2"/>
      <c r="O99" s="2"/>
      <c r="P99" s="2"/>
    </row>
    <row r="100" spans="1:16" ht="94.5">
      <c r="A100" s="104"/>
      <c r="B100" s="95"/>
      <c r="C100" s="21" t="s">
        <v>107</v>
      </c>
      <c r="D100" s="28" t="s">
        <v>111</v>
      </c>
      <c r="E100" s="28" t="s">
        <v>112</v>
      </c>
      <c r="F100" s="75">
        <f>13251/42*25</f>
        <v>7887.5</v>
      </c>
      <c r="G100" s="68">
        <f>F100</f>
        <v>7887.5</v>
      </c>
      <c r="H100" s="28"/>
      <c r="I100" s="28" t="s">
        <v>86</v>
      </c>
      <c r="J100" s="2"/>
      <c r="K100" s="2"/>
      <c r="L100" s="2"/>
      <c r="M100" s="2"/>
      <c r="N100" s="2"/>
      <c r="O100" s="2"/>
      <c r="P100" s="2"/>
    </row>
    <row r="101" spans="1:16" ht="15.75">
      <c r="A101" s="104"/>
      <c r="B101" s="95"/>
      <c r="C101" s="79" t="s">
        <v>96</v>
      </c>
      <c r="D101" s="105"/>
      <c r="E101" s="105"/>
      <c r="F101" s="105"/>
      <c r="G101" s="105"/>
      <c r="H101" s="105"/>
      <c r="I101" s="106"/>
      <c r="J101" s="2"/>
      <c r="K101" s="2"/>
      <c r="L101" s="2"/>
      <c r="M101" s="2"/>
      <c r="N101" s="2"/>
      <c r="O101" s="2"/>
      <c r="P101" s="2"/>
    </row>
    <row r="102" spans="1:16" ht="78.75">
      <c r="A102" s="104"/>
      <c r="B102" s="95"/>
      <c r="C102" s="21" t="s">
        <v>107</v>
      </c>
      <c r="D102" s="35" t="s">
        <v>78</v>
      </c>
      <c r="E102" s="28" t="s">
        <v>104</v>
      </c>
      <c r="F102" s="28">
        <v>570.59</v>
      </c>
      <c r="G102" s="28">
        <v>311.67</v>
      </c>
      <c r="H102" s="28"/>
      <c r="I102" s="28" t="s">
        <v>85</v>
      </c>
      <c r="J102" s="2"/>
      <c r="K102" s="2"/>
      <c r="L102" s="2"/>
      <c r="M102" s="2"/>
      <c r="N102" s="2"/>
      <c r="O102" s="2"/>
      <c r="P102" s="2"/>
    </row>
    <row r="103" spans="1:16" ht="16.5" thickBot="1">
      <c r="A103" s="104"/>
      <c r="B103" s="95"/>
      <c r="C103" s="79" t="s">
        <v>10</v>
      </c>
      <c r="D103" s="80"/>
      <c r="E103" s="80"/>
      <c r="F103" s="80"/>
      <c r="G103" s="80"/>
      <c r="H103" s="80"/>
      <c r="I103" s="81"/>
      <c r="J103" s="2"/>
      <c r="K103" s="2"/>
      <c r="L103" s="2"/>
      <c r="M103" s="2"/>
      <c r="N103" s="2"/>
      <c r="O103" s="2"/>
      <c r="P103" s="2"/>
    </row>
    <row r="104" spans="1:16" ht="53.25" thickBot="1">
      <c r="A104" s="104"/>
      <c r="B104" s="95"/>
      <c r="C104" s="89" t="s">
        <v>107</v>
      </c>
      <c r="D104" s="17" t="s">
        <v>75</v>
      </c>
      <c r="E104" s="18" t="s">
        <v>82</v>
      </c>
      <c r="F104" s="19">
        <v>75</v>
      </c>
      <c r="G104" s="18">
        <v>75</v>
      </c>
      <c r="H104" s="20"/>
      <c r="I104" s="21" t="s">
        <v>86</v>
      </c>
      <c r="J104" s="2"/>
      <c r="K104" s="2"/>
      <c r="L104" s="2"/>
      <c r="M104" s="2"/>
      <c r="N104" s="2"/>
      <c r="O104" s="2"/>
      <c r="P104" s="2"/>
    </row>
    <row r="105" spans="1:16" ht="53.25" thickBot="1">
      <c r="A105" s="104"/>
      <c r="B105" s="95"/>
      <c r="C105" s="90"/>
      <c r="D105" s="22" t="s">
        <v>128</v>
      </c>
      <c r="E105" s="18" t="s">
        <v>82</v>
      </c>
      <c r="F105" s="23">
        <v>0</v>
      </c>
      <c r="G105" s="18">
        <v>0</v>
      </c>
      <c r="H105" s="24"/>
      <c r="I105" s="25" t="s">
        <v>90</v>
      </c>
      <c r="J105" s="2"/>
      <c r="K105" s="2"/>
      <c r="L105" s="2"/>
      <c r="M105" s="2"/>
      <c r="N105" s="2"/>
      <c r="O105" s="2"/>
      <c r="P105" s="2"/>
    </row>
    <row r="106" spans="1:16" ht="63.75" thickBot="1">
      <c r="A106" s="104"/>
      <c r="B106" s="95"/>
      <c r="C106" s="91"/>
      <c r="D106" s="22" t="s">
        <v>76</v>
      </c>
      <c r="E106" s="18" t="s">
        <v>82</v>
      </c>
      <c r="F106" s="23">
        <v>70</v>
      </c>
      <c r="G106" s="18">
        <v>70</v>
      </c>
      <c r="H106" s="28"/>
      <c r="I106" s="29" t="s">
        <v>101</v>
      </c>
      <c r="J106" s="2"/>
      <c r="K106" s="2"/>
      <c r="L106" s="2"/>
      <c r="M106" s="2"/>
      <c r="N106" s="2"/>
      <c r="O106" s="2"/>
      <c r="P106" s="2"/>
    </row>
    <row r="107" spans="1:16" ht="17.25" customHeight="1">
      <c r="A107" s="104"/>
      <c r="B107" s="95"/>
      <c r="C107" s="79"/>
      <c r="D107" s="80"/>
      <c r="E107" s="80"/>
      <c r="F107" s="80"/>
      <c r="G107" s="80"/>
      <c r="H107" s="80"/>
      <c r="I107" s="81"/>
      <c r="J107" s="2"/>
      <c r="K107" s="2"/>
      <c r="L107" s="2"/>
      <c r="M107" s="2"/>
      <c r="N107" s="2"/>
      <c r="O107" s="2"/>
      <c r="P107" s="2"/>
    </row>
    <row r="108" spans="1:16" ht="15.75">
      <c r="A108" s="103" t="s">
        <v>179</v>
      </c>
      <c r="B108" s="94" t="s">
        <v>65</v>
      </c>
      <c r="C108" s="79" t="s">
        <v>9</v>
      </c>
      <c r="D108" s="80"/>
      <c r="E108" s="80"/>
      <c r="F108" s="80"/>
      <c r="G108" s="80"/>
      <c r="H108" s="80"/>
      <c r="I108" s="81"/>
      <c r="J108" s="2"/>
      <c r="K108" s="2"/>
      <c r="L108" s="2"/>
      <c r="M108" s="2"/>
      <c r="N108" s="2"/>
      <c r="O108" s="2"/>
      <c r="P108" s="2"/>
    </row>
    <row r="109" spans="1:16" ht="94.5">
      <c r="A109" s="104"/>
      <c r="B109" s="95"/>
      <c r="C109" s="21" t="s">
        <v>107</v>
      </c>
      <c r="D109" s="28" t="s">
        <v>111</v>
      </c>
      <c r="E109" s="28" t="s">
        <v>112</v>
      </c>
      <c r="F109" s="68">
        <f>13096/42*25</f>
        <v>7795.2380952380945</v>
      </c>
      <c r="G109" s="68">
        <f>F109</f>
        <v>7795.2380952380945</v>
      </c>
      <c r="H109" s="28"/>
      <c r="I109" s="28" t="s">
        <v>86</v>
      </c>
      <c r="J109" s="2"/>
      <c r="K109" s="2"/>
      <c r="L109" s="2"/>
      <c r="M109" s="2"/>
      <c r="N109" s="2"/>
      <c r="O109" s="2"/>
      <c r="P109" s="2"/>
    </row>
    <row r="110" spans="1:16" ht="15.75">
      <c r="A110" s="104"/>
      <c r="B110" s="95"/>
      <c r="C110" s="79" t="s">
        <v>96</v>
      </c>
      <c r="D110" s="80"/>
      <c r="E110" s="80"/>
      <c r="F110" s="80"/>
      <c r="G110" s="80"/>
      <c r="H110" s="80"/>
      <c r="I110" s="81"/>
      <c r="J110" s="2"/>
      <c r="K110" s="2"/>
      <c r="L110" s="2"/>
      <c r="M110" s="2"/>
      <c r="N110" s="2"/>
      <c r="O110" s="2"/>
      <c r="P110" s="2"/>
    </row>
    <row r="111" spans="1:16" ht="84">
      <c r="A111" s="104"/>
      <c r="B111" s="95"/>
      <c r="C111" s="33" t="s">
        <v>107</v>
      </c>
      <c r="D111" s="21" t="s">
        <v>78</v>
      </c>
      <c r="E111" s="28" t="s">
        <v>104</v>
      </c>
      <c r="F111" s="28">
        <v>868.53</v>
      </c>
      <c r="G111" s="28">
        <v>473.95</v>
      </c>
      <c r="H111" s="28"/>
      <c r="I111" s="28" t="s">
        <v>85</v>
      </c>
      <c r="J111" s="2"/>
      <c r="K111" s="2"/>
      <c r="L111" s="2"/>
      <c r="M111" s="2"/>
      <c r="N111" s="2"/>
      <c r="O111" s="2"/>
      <c r="P111" s="2"/>
    </row>
    <row r="112" spans="1:16" ht="16.5" thickBot="1">
      <c r="A112" s="104"/>
      <c r="B112" s="95"/>
      <c r="C112" s="79" t="s">
        <v>10</v>
      </c>
      <c r="D112" s="80"/>
      <c r="E112" s="80"/>
      <c r="F112" s="80"/>
      <c r="G112" s="80"/>
      <c r="H112" s="80"/>
      <c r="I112" s="81"/>
      <c r="J112" s="2"/>
      <c r="K112" s="2"/>
      <c r="L112" s="2"/>
      <c r="M112" s="2"/>
      <c r="N112" s="2"/>
      <c r="O112" s="2"/>
      <c r="P112" s="2"/>
    </row>
    <row r="113" spans="1:16" ht="53.25" thickBot="1">
      <c r="A113" s="104"/>
      <c r="B113" s="95"/>
      <c r="C113" s="112" t="s">
        <v>107</v>
      </c>
      <c r="D113" s="17" t="s">
        <v>75</v>
      </c>
      <c r="E113" s="20" t="s">
        <v>82</v>
      </c>
      <c r="F113" s="19">
        <v>75</v>
      </c>
      <c r="G113" s="18">
        <v>75</v>
      </c>
      <c r="H113" s="20"/>
      <c r="I113" s="21" t="s">
        <v>86</v>
      </c>
      <c r="J113" s="2"/>
      <c r="K113" s="2"/>
      <c r="L113" s="2"/>
      <c r="M113" s="2"/>
      <c r="N113" s="2"/>
      <c r="O113" s="2"/>
      <c r="P113" s="2"/>
    </row>
    <row r="114" spans="1:16" ht="53.25" thickBot="1">
      <c r="A114" s="104"/>
      <c r="B114" s="95"/>
      <c r="C114" s="97"/>
      <c r="D114" s="22" t="s">
        <v>128</v>
      </c>
      <c r="E114" s="20" t="s">
        <v>82</v>
      </c>
      <c r="F114" s="23">
        <v>5</v>
      </c>
      <c r="G114" s="18">
        <v>5</v>
      </c>
      <c r="H114" s="24"/>
      <c r="I114" s="25" t="s">
        <v>90</v>
      </c>
      <c r="J114" s="2"/>
      <c r="K114" s="2"/>
      <c r="L114" s="2"/>
      <c r="M114" s="2"/>
      <c r="N114" s="2"/>
      <c r="O114" s="2"/>
      <c r="P114" s="2"/>
    </row>
    <row r="115" spans="1:16" ht="42.75" customHeight="1" thickBot="1">
      <c r="A115" s="104"/>
      <c r="B115" s="95"/>
      <c r="C115" s="98"/>
      <c r="D115" s="22" t="s">
        <v>76</v>
      </c>
      <c r="E115" s="20" t="s">
        <v>82</v>
      </c>
      <c r="F115" s="23">
        <v>70</v>
      </c>
      <c r="G115" s="18">
        <v>70</v>
      </c>
      <c r="H115" s="28"/>
      <c r="I115" s="29" t="s">
        <v>101</v>
      </c>
      <c r="J115" s="2"/>
      <c r="K115" s="2"/>
      <c r="L115" s="2"/>
      <c r="M115" s="2"/>
      <c r="N115" s="2"/>
      <c r="O115" s="2"/>
      <c r="P115" s="2"/>
    </row>
    <row r="116" spans="1:16" ht="15.75">
      <c r="A116" s="103" t="s">
        <v>180</v>
      </c>
      <c r="B116" s="94" t="s">
        <v>66</v>
      </c>
      <c r="C116" s="79" t="s">
        <v>9</v>
      </c>
      <c r="D116" s="80"/>
      <c r="E116" s="80"/>
      <c r="F116" s="80"/>
      <c r="G116" s="80"/>
      <c r="H116" s="80"/>
      <c r="I116" s="81"/>
      <c r="J116" s="2"/>
      <c r="K116" s="2"/>
      <c r="L116" s="2"/>
      <c r="M116" s="2"/>
      <c r="N116" s="2"/>
      <c r="O116" s="2"/>
      <c r="P116" s="2"/>
    </row>
    <row r="117" spans="1:16" ht="94.5">
      <c r="A117" s="104"/>
      <c r="B117" s="95"/>
      <c r="C117" s="35" t="s">
        <v>110</v>
      </c>
      <c r="D117" s="32" t="s">
        <v>71</v>
      </c>
      <c r="E117" s="28" t="s">
        <v>72</v>
      </c>
      <c r="F117" s="28">
        <v>12</v>
      </c>
      <c r="G117" s="28">
        <v>12</v>
      </c>
      <c r="H117" s="28"/>
      <c r="I117" s="28" t="s">
        <v>86</v>
      </c>
      <c r="J117" s="2"/>
      <c r="K117" s="2"/>
      <c r="L117" s="2"/>
      <c r="M117" s="2"/>
      <c r="N117" s="2"/>
      <c r="O117" s="2"/>
      <c r="P117" s="2"/>
    </row>
    <row r="118" spans="1:16" ht="15.75">
      <c r="A118" s="104"/>
      <c r="B118" s="95"/>
      <c r="C118" s="79" t="s">
        <v>96</v>
      </c>
      <c r="D118" s="80"/>
      <c r="E118" s="80"/>
      <c r="F118" s="80"/>
      <c r="G118" s="80"/>
      <c r="H118" s="80"/>
      <c r="I118" s="81"/>
      <c r="J118" s="2"/>
      <c r="K118" s="2"/>
      <c r="L118" s="2"/>
      <c r="M118" s="2"/>
      <c r="N118" s="2"/>
      <c r="O118" s="2"/>
      <c r="P118" s="2"/>
    </row>
    <row r="119" spans="1:16" ht="78.75" customHeight="1">
      <c r="A119" s="104"/>
      <c r="B119" s="95"/>
      <c r="C119" s="28" t="s">
        <v>110</v>
      </c>
      <c r="D119" s="21" t="s">
        <v>78</v>
      </c>
      <c r="E119" s="28" t="s">
        <v>104</v>
      </c>
      <c r="F119" s="28">
        <v>852.46</v>
      </c>
      <c r="G119" s="54">
        <v>374.06</v>
      </c>
      <c r="H119" s="54"/>
      <c r="I119" s="54" t="s">
        <v>85</v>
      </c>
      <c r="J119" s="2"/>
      <c r="K119" s="2"/>
      <c r="L119" s="2"/>
      <c r="M119" s="2"/>
      <c r="N119" s="2"/>
      <c r="O119" s="2"/>
      <c r="P119" s="2"/>
    </row>
    <row r="120" spans="1:16" ht="15.75">
      <c r="A120" s="104"/>
      <c r="B120" s="95"/>
      <c r="C120" s="79" t="s">
        <v>10</v>
      </c>
      <c r="D120" s="80"/>
      <c r="E120" s="80"/>
      <c r="F120" s="80"/>
      <c r="G120" s="80"/>
      <c r="H120" s="80"/>
      <c r="I120" s="81"/>
      <c r="J120" s="2"/>
      <c r="K120" s="2"/>
      <c r="L120" s="2"/>
      <c r="M120" s="2"/>
      <c r="N120" s="2"/>
      <c r="O120" s="2"/>
      <c r="P120" s="2"/>
    </row>
    <row r="121" spans="1:16" ht="102" customHeight="1">
      <c r="A121" s="104"/>
      <c r="B121" s="95"/>
      <c r="C121" s="28" t="s">
        <v>110</v>
      </c>
      <c r="D121" s="28" t="s">
        <v>93</v>
      </c>
      <c r="E121" s="28" t="s">
        <v>82</v>
      </c>
      <c r="F121" s="28">
        <v>5</v>
      </c>
      <c r="G121" s="28">
        <v>5</v>
      </c>
      <c r="H121" s="32"/>
      <c r="I121" s="21" t="s">
        <v>88</v>
      </c>
      <c r="J121" s="2"/>
      <c r="K121" s="2"/>
      <c r="L121" s="2"/>
      <c r="M121" s="2"/>
      <c r="N121" s="2"/>
      <c r="O121" s="2"/>
      <c r="P121" s="2"/>
    </row>
    <row r="122" spans="1:16" ht="15.75">
      <c r="A122" s="104"/>
      <c r="B122" s="95"/>
      <c r="C122" s="79" t="s">
        <v>11</v>
      </c>
      <c r="D122" s="80"/>
      <c r="E122" s="80"/>
      <c r="F122" s="80"/>
      <c r="G122" s="80"/>
      <c r="H122" s="80"/>
      <c r="I122" s="81"/>
      <c r="J122" s="2"/>
      <c r="K122" s="2"/>
      <c r="L122" s="2"/>
      <c r="M122" s="2"/>
      <c r="N122" s="2"/>
      <c r="O122" s="2"/>
      <c r="P122" s="2"/>
    </row>
    <row r="123" spans="1:16" ht="15.75">
      <c r="A123" s="103" t="s">
        <v>181</v>
      </c>
      <c r="B123" s="94" t="s">
        <v>67</v>
      </c>
      <c r="C123" s="79" t="s">
        <v>9</v>
      </c>
      <c r="D123" s="80"/>
      <c r="E123" s="80"/>
      <c r="F123" s="80"/>
      <c r="G123" s="80"/>
      <c r="H123" s="80"/>
      <c r="I123" s="81"/>
      <c r="J123" s="2"/>
      <c r="K123" s="2"/>
      <c r="L123" s="2"/>
      <c r="M123" s="2"/>
      <c r="N123" s="2"/>
      <c r="O123" s="2"/>
      <c r="P123" s="2"/>
    </row>
    <row r="124" spans="1:16" ht="94.5">
      <c r="A124" s="104"/>
      <c r="B124" s="95"/>
      <c r="C124" s="28" t="s">
        <v>110</v>
      </c>
      <c r="D124" s="21" t="s">
        <v>71</v>
      </c>
      <c r="E124" s="28" t="s">
        <v>72</v>
      </c>
      <c r="F124" s="28">
        <v>1</v>
      </c>
      <c r="G124" s="28">
        <v>1</v>
      </c>
      <c r="H124" s="28"/>
      <c r="I124" s="28" t="s">
        <v>86</v>
      </c>
      <c r="J124" s="2"/>
      <c r="K124" s="2"/>
      <c r="L124" s="2"/>
      <c r="M124" s="2"/>
      <c r="N124" s="2"/>
      <c r="O124" s="2"/>
      <c r="P124" s="2"/>
    </row>
    <row r="125" spans="1:16" ht="15.75">
      <c r="A125" s="104"/>
      <c r="B125" s="95"/>
      <c r="C125" s="79" t="s">
        <v>96</v>
      </c>
      <c r="D125" s="80"/>
      <c r="E125" s="80"/>
      <c r="F125" s="80"/>
      <c r="G125" s="80"/>
      <c r="H125" s="80"/>
      <c r="I125" s="81"/>
      <c r="J125" s="2"/>
      <c r="K125" s="2"/>
      <c r="L125" s="2"/>
      <c r="M125" s="2"/>
      <c r="N125" s="2"/>
      <c r="O125" s="2"/>
      <c r="P125" s="2"/>
    </row>
    <row r="126" spans="1:16" ht="72.75" customHeight="1">
      <c r="A126" s="104"/>
      <c r="B126" s="95"/>
      <c r="C126" s="28" t="s">
        <v>110</v>
      </c>
      <c r="D126" s="21" t="s">
        <v>78</v>
      </c>
      <c r="E126" s="28" t="s">
        <v>104</v>
      </c>
      <c r="F126" s="28">
        <v>100.68</v>
      </c>
      <c r="G126" s="28">
        <v>44.18</v>
      </c>
      <c r="H126" s="28"/>
      <c r="I126" s="28" t="s">
        <v>85</v>
      </c>
      <c r="J126" s="2"/>
      <c r="K126" s="2"/>
      <c r="L126" s="2"/>
      <c r="M126" s="2"/>
      <c r="N126" s="2"/>
      <c r="O126" s="2"/>
      <c r="P126" s="2"/>
    </row>
    <row r="127" spans="1:16" ht="15.75">
      <c r="A127" s="104"/>
      <c r="B127" s="95"/>
      <c r="C127" s="79" t="s">
        <v>10</v>
      </c>
      <c r="D127" s="80"/>
      <c r="E127" s="80"/>
      <c r="F127" s="80"/>
      <c r="G127" s="80"/>
      <c r="H127" s="80"/>
      <c r="I127" s="81"/>
      <c r="J127" s="2"/>
      <c r="K127" s="2"/>
      <c r="L127" s="2"/>
      <c r="M127" s="2"/>
      <c r="N127" s="2"/>
      <c r="O127" s="2"/>
      <c r="P127" s="2"/>
    </row>
    <row r="128" spans="1:16" ht="157.5">
      <c r="A128" s="104"/>
      <c r="B128" s="95"/>
      <c r="C128" s="28" t="s">
        <v>110</v>
      </c>
      <c r="D128" s="21" t="s">
        <v>80</v>
      </c>
      <c r="E128" s="28" t="s">
        <v>82</v>
      </c>
      <c r="F128" s="28">
        <v>100</v>
      </c>
      <c r="G128" s="28">
        <v>100</v>
      </c>
      <c r="H128" s="28"/>
      <c r="I128" s="21" t="s">
        <v>89</v>
      </c>
      <c r="J128" s="2"/>
      <c r="K128" s="2"/>
      <c r="L128" s="2"/>
      <c r="M128" s="2"/>
      <c r="N128" s="2"/>
      <c r="O128" s="2"/>
      <c r="P128" s="2"/>
    </row>
    <row r="129" spans="1:16" ht="15.75">
      <c r="A129" s="104"/>
      <c r="B129" s="95"/>
      <c r="C129" s="79"/>
      <c r="D129" s="80"/>
      <c r="E129" s="80"/>
      <c r="F129" s="80"/>
      <c r="G129" s="80"/>
      <c r="H129" s="80"/>
      <c r="I129" s="81"/>
      <c r="J129" s="2"/>
      <c r="K129" s="2"/>
      <c r="L129" s="2"/>
      <c r="M129" s="2"/>
      <c r="N129" s="2"/>
      <c r="O129" s="2"/>
      <c r="P129" s="2"/>
    </row>
    <row r="130" spans="1:16" ht="15.75">
      <c r="A130" s="103" t="s">
        <v>176</v>
      </c>
      <c r="B130" s="94" t="s">
        <v>60</v>
      </c>
      <c r="C130" s="79" t="s">
        <v>9</v>
      </c>
      <c r="D130" s="80"/>
      <c r="E130" s="80"/>
      <c r="F130" s="80"/>
      <c r="G130" s="80"/>
      <c r="H130" s="80"/>
      <c r="I130" s="81"/>
      <c r="J130" s="2"/>
      <c r="K130" s="2"/>
      <c r="L130" s="2"/>
      <c r="M130" s="2"/>
      <c r="N130" s="2"/>
      <c r="O130" s="2"/>
      <c r="P130" s="2"/>
    </row>
    <row r="131" spans="1:16" ht="94.5">
      <c r="A131" s="104"/>
      <c r="B131" s="95"/>
      <c r="C131" s="21" t="s">
        <v>107</v>
      </c>
      <c r="D131" s="28" t="s">
        <v>111</v>
      </c>
      <c r="E131" s="28" t="s">
        <v>112</v>
      </c>
      <c r="F131" s="68">
        <f>68758/42*25</f>
        <v>40927.380952380954</v>
      </c>
      <c r="G131" s="68">
        <f>F131</f>
        <v>40927.380952380954</v>
      </c>
      <c r="H131" s="28">
        <f>F131-G131</f>
        <v>0</v>
      </c>
      <c r="I131" s="28" t="s">
        <v>86</v>
      </c>
      <c r="J131" s="2"/>
      <c r="K131" s="2"/>
      <c r="L131" s="2"/>
      <c r="M131" s="2"/>
      <c r="N131" s="2"/>
      <c r="O131" s="2"/>
      <c r="P131" s="2"/>
    </row>
    <row r="132" spans="1:16" ht="15.75">
      <c r="A132" s="104"/>
      <c r="B132" s="95"/>
      <c r="C132" s="79" t="s">
        <v>96</v>
      </c>
      <c r="D132" s="80"/>
      <c r="E132" s="80"/>
      <c r="F132" s="80"/>
      <c r="G132" s="80"/>
      <c r="H132" s="80"/>
      <c r="I132" s="81"/>
      <c r="J132" s="2"/>
      <c r="K132" s="2"/>
      <c r="L132" s="2"/>
      <c r="M132" s="2"/>
      <c r="N132" s="2"/>
      <c r="O132" s="2"/>
      <c r="P132" s="2"/>
    </row>
    <row r="133" spans="1:16" ht="78.75" customHeight="1">
      <c r="A133" s="104"/>
      <c r="B133" s="95"/>
      <c r="C133" s="96" t="s">
        <v>107</v>
      </c>
      <c r="D133" s="96" t="s">
        <v>78</v>
      </c>
      <c r="E133" s="76" t="s">
        <v>104</v>
      </c>
      <c r="F133" s="76">
        <v>2898.84</v>
      </c>
      <c r="G133" s="92">
        <v>1771.03</v>
      </c>
      <c r="H133" s="76"/>
      <c r="I133" s="76" t="s">
        <v>85</v>
      </c>
      <c r="J133" s="2"/>
      <c r="K133" s="2"/>
      <c r="L133" s="2"/>
      <c r="M133" s="2"/>
      <c r="N133" s="2"/>
      <c r="O133" s="2"/>
      <c r="P133" s="2"/>
    </row>
    <row r="134" spans="1:16" ht="15.75">
      <c r="A134" s="104"/>
      <c r="B134" s="95"/>
      <c r="C134" s="98"/>
      <c r="D134" s="98"/>
      <c r="E134" s="78"/>
      <c r="F134" s="78"/>
      <c r="G134" s="93"/>
      <c r="H134" s="78"/>
      <c r="I134" s="78"/>
      <c r="J134" s="2"/>
      <c r="K134" s="2"/>
      <c r="L134" s="2"/>
      <c r="M134" s="2"/>
      <c r="N134" s="2"/>
      <c r="O134" s="2"/>
      <c r="P134" s="2"/>
    </row>
    <row r="135" spans="1:16" ht="16.5" thickBot="1">
      <c r="A135" s="104"/>
      <c r="B135" s="95"/>
      <c r="C135" s="79" t="s">
        <v>10</v>
      </c>
      <c r="D135" s="80"/>
      <c r="E135" s="80"/>
      <c r="F135" s="80"/>
      <c r="G135" s="80"/>
      <c r="H135" s="80"/>
      <c r="I135" s="81"/>
      <c r="J135" s="2"/>
      <c r="K135" s="2"/>
      <c r="L135" s="2"/>
      <c r="M135" s="2"/>
      <c r="N135" s="2"/>
      <c r="O135" s="2"/>
      <c r="P135" s="2"/>
    </row>
    <row r="136" spans="1:16" ht="53.25" thickBot="1">
      <c r="A136" s="104"/>
      <c r="B136" s="95"/>
      <c r="C136" s="96" t="s">
        <v>107</v>
      </c>
      <c r="D136" s="17" t="s">
        <v>75</v>
      </c>
      <c r="E136" s="18" t="s">
        <v>82</v>
      </c>
      <c r="F136" s="19">
        <v>75</v>
      </c>
      <c r="G136" s="18">
        <v>75</v>
      </c>
      <c r="H136" s="20"/>
      <c r="I136" s="21" t="s">
        <v>86</v>
      </c>
      <c r="J136" s="2"/>
      <c r="K136" s="2"/>
      <c r="L136" s="2"/>
      <c r="M136" s="2"/>
      <c r="N136" s="2"/>
      <c r="O136" s="2"/>
      <c r="P136" s="2"/>
    </row>
    <row r="137" spans="1:16" ht="53.25" thickBot="1">
      <c r="A137" s="104"/>
      <c r="B137" s="95"/>
      <c r="C137" s="97"/>
      <c r="D137" s="22" t="s">
        <v>128</v>
      </c>
      <c r="E137" s="18" t="s">
        <v>82</v>
      </c>
      <c r="F137" s="23">
        <v>0</v>
      </c>
      <c r="G137" s="18">
        <v>0</v>
      </c>
      <c r="H137" s="24"/>
      <c r="I137" s="25" t="s">
        <v>87</v>
      </c>
      <c r="J137" s="2"/>
      <c r="K137" s="2"/>
      <c r="L137" s="2"/>
      <c r="M137" s="2"/>
      <c r="N137" s="2"/>
      <c r="O137" s="2"/>
      <c r="P137" s="2"/>
    </row>
    <row r="138" spans="1:16" ht="63.75" thickBot="1">
      <c r="A138" s="104"/>
      <c r="B138" s="95"/>
      <c r="C138" s="98"/>
      <c r="D138" s="22" t="s">
        <v>76</v>
      </c>
      <c r="E138" s="18" t="s">
        <v>82</v>
      </c>
      <c r="F138" s="23">
        <v>70</v>
      </c>
      <c r="G138" s="18">
        <v>70</v>
      </c>
      <c r="H138" s="28"/>
      <c r="I138" s="29" t="s">
        <v>101</v>
      </c>
      <c r="J138" s="2"/>
      <c r="K138" s="2"/>
      <c r="L138" s="2"/>
      <c r="M138" s="2"/>
      <c r="N138" s="2"/>
      <c r="O138" s="2"/>
      <c r="P138" s="2"/>
    </row>
    <row r="139" spans="1:16" ht="15.75">
      <c r="A139" s="104"/>
      <c r="B139" s="95"/>
      <c r="C139" s="79"/>
      <c r="D139" s="80"/>
      <c r="E139" s="80"/>
      <c r="F139" s="80"/>
      <c r="G139" s="80"/>
      <c r="H139" s="80"/>
      <c r="I139" s="81"/>
      <c r="J139" s="2"/>
      <c r="K139" s="2"/>
      <c r="L139" s="2"/>
      <c r="M139" s="2"/>
      <c r="N139" s="2"/>
      <c r="O139" s="2"/>
      <c r="P139" s="2"/>
    </row>
    <row r="140" spans="1:16" ht="15.75">
      <c r="A140" s="103" t="s">
        <v>177</v>
      </c>
      <c r="B140" s="94" t="s">
        <v>61</v>
      </c>
      <c r="C140" s="79" t="s">
        <v>9</v>
      </c>
      <c r="D140" s="80"/>
      <c r="E140" s="80"/>
      <c r="F140" s="80"/>
      <c r="G140" s="80"/>
      <c r="H140" s="80"/>
      <c r="I140" s="81"/>
      <c r="J140" s="2"/>
      <c r="K140" s="2"/>
      <c r="L140" s="2"/>
      <c r="M140" s="2"/>
      <c r="N140" s="2"/>
      <c r="O140" s="2"/>
      <c r="P140" s="2"/>
    </row>
    <row r="141" spans="1:16" ht="94.5">
      <c r="A141" s="104"/>
      <c r="B141" s="95"/>
      <c r="C141" s="21" t="s">
        <v>107</v>
      </c>
      <c r="D141" s="28" t="s">
        <v>111</v>
      </c>
      <c r="E141" s="28" t="s">
        <v>112</v>
      </c>
      <c r="F141" s="28">
        <f>44100/42*25</f>
        <v>26250</v>
      </c>
      <c r="G141" s="28">
        <f>F141</f>
        <v>26250</v>
      </c>
      <c r="H141" s="28">
        <f>F141-G141</f>
        <v>0</v>
      </c>
      <c r="I141" s="28" t="s">
        <v>86</v>
      </c>
      <c r="J141" s="2"/>
      <c r="K141" s="2"/>
      <c r="L141" s="2"/>
      <c r="M141" s="2"/>
      <c r="N141" s="2"/>
      <c r="O141" s="2"/>
      <c r="P141" s="2"/>
    </row>
    <row r="142" spans="1:16" ht="15.75">
      <c r="A142" s="104"/>
      <c r="B142" s="95"/>
      <c r="C142" s="79" t="s">
        <v>96</v>
      </c>
      <c r="D142" s="80"/>
      <c r="E142" s="80"/>
      <c r="F142" s="80"/>
      <c r="G142" s="80"/>
      <c r="H142" s="80"/>
      <c r="I142" s="81"/>
      <c r="J142" s="2"/>
      <c r="K142" s="2"/>
      <c r="L142" s="2"/>
      <c r="M142" s="2"/>
      <c r="N142" s="2"/>
      <c r="O142" s="2"/>
      <c r="P142" s="2"/>
    </row>
    <row r="143" spans="1:16" ht="78.75">
      <c r="A143" s="104"/>
      <c r="B143" s="95"/>
      <c r="C143" s="21" t="s">
        <v>107</v>
      </c>
      <c r="D143" s="21" t="s">
        <v>78</v>
      </c>
      <c r="E143" s="28" t="s">
        <v>104</v>
      </c>
      <c r="F143" s="28">
        <v>2885.02</v>
      </c>
      <c r="G143" s="28">
        <v>1573.39</v>
      </c>
      <c r="H143" s="28"/>
      <c r="I143" s="28" t="s">
        <v>85</v>
      </c>
      <c r="J143" s="2"/>
      <c r="K143" s="2"/>
      <c r="L143" s="2"/>
      <c r="M143" s="2"/>
      <c r="N143" s="2"/>
      <c r="O143" s="2"/>
      <c r="P143" s="2"/>
    </row>
    <row r="144" spans="1:16" ht="16.5" thickBot="1">
      <c r="A144" s="104"/>
      <c r="B144" s="95"/>
      <c r="C144" s="79" t="s">
        <v>10</v>
      </c>
      <c r="D144" s="80"/>
      <c r="E144" s="80"/>
      <c r="F144" s="80"/>
      <c r="G144" s="80"/>
      <c r="H144" s="80"/>
      <c r="I144" s="81"/>
      <c r="J144" s="2"/>
      <c r="K144" s="2"/>
      <c r="L144" s="2"/>
      <c r="M144" s="2"/>
      <c r="N144" s="2"/>
      <c r="O144" s="2"/>
      <c r="P144" s="2"/>
    </row>
    <row r="145" spans="1:16" ht="53.25" thickBot="1">
      <c r="A145" s="104"/>
      <c r="B145" s="95"/>
      <c r="C145" s="96" t="s">
        <v>107</v>
      </c>
      <c r="D145" s="17" t="s">
        <v>75</v>
      </c>
      <c r="E145" s="18" t="s">
        <v>82</v>
      </c>
      <c r="F145" s="19">
        <v>75</v>
      </c>
      <c r="G145" s="18">
        <v>75</v>
      </c>
      <c r="H145" s="20"/>
      <c r="I145" s="21" t="s">
        <v>86</v>
      </c>
      <c r="J145" s="2"/>
      <c r="K145" s="2"/>
      <c r="L145" s="2"/>
      <c r="M145" s="2"/>
      <c r="N145" s="2"/>
      <c r="O145" s="2"/>
      <c r="P145" s="2"/>
    </row>
    <row r="146" spans="1:16" ht="53.25" thickBot="1">
      <c r="A146" s="104"/>
      <c r="B146" s="95"/>
      <c r="C146" s="97"/>
      <c r="D146" s="22" t="s">
        <v>128</v>
      </c>
      <c r="E146" s="18" t="s">
        <v>82</v>
      </c>
      <c r="F146" s="23">
        <v>5</v>
      </c>
      <c r="G146" s="18">
        <v>0</v>
      </c>
      <c r="H146" s="24" t="s">
        <v>100</v>
      </c>
      <c r="I146" s="25" t="s">
        <v>90</v>
      </c>
      <c r="J146" s="2"/>
      <c r="K146" s="2"/>
      <c r="L146" s="2"/>
      <c r="M146" s="2"/>
      <c r="N146" s="2"/>
      <c r="O146" s="2"/>
      <c r="P146" s="2"/>
    </row>
    <row r="147" spans="1:16" ht="63.75" thickBot="1">
      <c r="A147" s="104"/>
      <c r="B147" s="95"/>
      <c r="C147" s="98"/>
      <c r="D147" s="22" t="s">
        <v>76</v>
      </c>
      <c r="E147" s="18" t="s">
        <v>82</v>
      </c>
      <c r="F147" s="23">
        <v>70</v>
      </c>
      <c r="G147" s="18">
        <v>70</v>
      </c>
      <c r="H147" s="28"/>
      <c r="I147" s="29" t="s">
        <v>101</v>
      </c>
      <c r="J147" s="2"/>
      <c r="K147" s="2"/>
      <c r="L147" s="2"/>
      <c r="M147" s="2"/>
      <c r="N147" s="2"/>
      <c r="O147" s="2"/>
      <c r="P147" s="2"/>
    </row>
    <row r="148" spans="1:16" ht="15.75">
      <c r="A148" s="87" t="s">
        <v>182</v>
      </c>
      <c r="B148" s="76" t="s">
        <v>62</v>
      </c>
      <c r="C148" s="79" t="s">
        <v>9</v>
      </c>
      <c r="D148" s="80"/>
      <c r="E148" s="80"/>
      <c r="F148" s="80"/>
      <c r="G148" s="80"/>
      <c r="H148" s="80"/>
      <c r="I148" s="81"/>
      <c r="J148" s="2"/>
      <c r="K148" s="2"/>
      <c r="L148" s="2"/>
      <c r="M148" s="2"/>
      <c r="N148" s="2"/>
      <c r="O148" s="2"/>
      <c r="P148" s="2"/>
    </row>
    <row r="149" spans="1:16" ht="94.5">
      <c r="A149" s="88"/>
      <c r="B149" s="77"/>
      <c r="C149" s="21" t="s">
        <v>107</v>
      </c>
      <c r="D149" s="28" t="s">
        <v>111</v>
      </c>
      <c r="E149" s="28" t="s">
        <v>112</v>
      </c>
      <c r="F149" s="68">
        <f>12995/42*25</f>
        <v>7735.119047619048</v>
      </c>
      <c r="G149" s="68">
        <f>F149</f>
        <v>7735.119047619048</v>
      </c>
      <c r="H149" s="28"/>
      <c r="I149" s="28" t="s">
        <v>86</v>
      </c>
      <c r="J149" s="2"/>
      <c r="K149" s="2"/>
      <c r="L149" s="2"/>
      <c r="M149" s="2"/>
      <c r="N149" s="2"/>
      <c r="O149" s="2"/>
      <c r="P149" s="2"/>
    </row>
    <row r="150" spans="1:16" ht="15.75">
      <c r="A150" s="88"/>
      <c r="B150" s="77"/>
      <c r="C150" s="79" t="s">
        <v>96</v>
      </c>
      <c r="D150" s="80"/>
      <c r="E150" s="80"/>
      <c r="F150" s="80"/>
      <c r="G150" s="80"/>
      <c r="H150" s="80"/>
      <c r="I150" s="81"/>
      <c r="J150" s="2"/>
      <c r="K150" s="2"/>
      <c r="L150" s="2"/>
      <c r="M150" s="2"/>
      <c r="N150" s="2"/>
      <c r="O150" s="2"/>
      <c r="P150" s="2"/>
    </row>
    <row r="151" spans="1:16" ht="78.75">
      <c r="A151" s="88"/>
      <c r="B151" s="77"/>
      <c r="C151" s="21" t="s">
        <v>107</v>
      </c>
      <c r="D151" s="21" t="s">
        <v>78</v>
      </c>
      <c r="E151" s="28" t="s">
        <v>104</v>
      </c>
      <c r="F151" s="28">
        <v>554.24</v>
      </c>
      <c r="G151" s="28">
        <v>302.84</v>
      </c>
      <c r="H151" s="28"/>
      <c r="I151" s="28" t="s">
        <v>85</v>
      </c>
      <c r="J151" s="2"/>
      <c r="K151" s="2"/>
      <c r="L151" s="2"/>
      <c r="M151" s="2"/>
      <c r="N151" s="2"/>
      <c r="O151" s="2"/>
      <c r="P151" s="2"/>
    </row>
    <row r="152" spans="1:16" ht="16.5" thickBot="1">
      <c r="A152" s="88"/>
      <c r="B152" s="77"/>
      <c r="C152" s="79" t="s">
        <v>10</v>
      </c>
      <c r="D152" s="80"/>
      <c r="E152" s="80"/>
      <c r="F152" s="80"/>
      <c r="G152" s="80"/>
      <c r="H152" s="80"/>
      <c r="I152" s="81"/>
      <c r="J152" s="2"/>
      <c r="K152" s="2"/>
      <c r="L152" s="2"/>
      <c r="M152" s="2"/>
      <c r="N152" s="2"/>
      <c r="O152" s="2"/>
      <c r="P152" s="2"/>
    </row>
    <row r="153" spans="1:16" ht="53.25" thickBot="1">
      <c r="A153" s="88"/>
      <c r="B153" s="77"/>
      <c r="C153" s="89" t="s">
        <v>107</v>
      </c>
      <c r="D153" s="17" t="s">
        <v>75</v>
      </c>
      <c r="E153" s="20" t="s">
        <v>82</v>
      </c>
      <c r="F153" s="19">
        <v>75</v>
      </c>
      <c r="G153" s="18">
        <v>75</v>
      </c>
      <c r="H153" s="20"/>
      <c r="I153" s="21" t="s">
        <v>86</v>
      </c>
      <c r="J153" s="2"/>
      <c r="K153" s="2"/>
      <c r="L153" s="2"/>
      <c r="M153" s="2"/>
      <c r="N153" s="2"/>
      <c r="O153" s="2"/>
      <c r="P153" s="2"/>
    </row>
    <row r="154" spans="1:16" ht="53.25" thickBot="1">
      <c r="A154" s="88"/>
      <c r="B154" s="77"/>
      <c r="C154" s="90"/>
      <c r="D154" s="22" t="s">
        <v>128</v>
      </c>
      <c r="E154" s="20" t="s">
        <v>82</v>
      </c>
      <c r="F154" s="23">
        <v>0</v>
      </c>
      <c r="G154" s="18">
        <v>0</v>
      </c>
      <c r="H154" s="24"/>
      <c r="I154" s="25" t="s">
        <v>87</v>
      </c>
      <c r="J154" s="2"/>
      <c r="K154" s="2"/>
      <c r="L154" s="2"/>
      <c r="M154" s="2"/>
      <c r="N154" s="2"/>
      <c r="O154" s="2"/>
      <c r="P154" s="2"/>
    </row>
    <row r="155" spans="1:16" ht="63.75" thickBot="1">
      <c r="A155" s="88"/>
      <c r="B155" s="78"/>
      <c r="C155" s="91"/>
      <c r="D155" s="22" t="s">
        <v>76</v>
      </c>
      <c r="E155" s="20" t="s">
        <v>82</v>
      </c>
      <c r="F155" s="23">
        <v>70</v>
      </c>
      <c r="G155" s="18">
        <v>70</v>
      </c>
      <c r="H155" s="28"/>
      <c r="I155" s="29" t="s">
        <v>101</v>
      </c>
      <c r="J155" s="2"/>
      <c r="K155" s="2"/>
      <c r="L155" s="2"/>
      <c r="M155" s="2"/>
      <c r="N155" s="2"/>
      <c r="O155" s="2"/>
      <c r="P155" s="2"/>
    </row>
    <row r="156" spans="1:16" ht="15.75" customHeight="1">
      <c r="A156" s="87" t="s">
        <v>183</v>
      </c>
      <c r="B156" s="76" t="s">
        <v>132</v>
      </c>
      <c r="C156" s="79" t="s">
        <v>9</v>
      </c>
      <c r="D156" s="80"/>
      <c r="E156" s="80"/>
      <c r="F156" s="80"/>
      <c r="G156" s="80"/>
      <c r="H156" s="80"/>
      <c r="I156" s="81"/>
      <c r="J156" s="2"/>
      <c r="K156" s="2"/>
      <c r="L156" s="2"/>
      <c r="M156" s="2"/>
      <c r="N156" s="2"/>
      <c r="O156" s="2"/>
      <c r="P156" s="2"/>
    </row>
    <row r="157" spans="1:16" ht="78.75">
      <c r="A157" s="88"/>
      <c r="B157" s="77"/>
      <c r="C157" s="21" t="s">
        <v>107</v>
      </c>
      <c r="D157" s="28" t="s">
        <v>111</v>
      </c>
      <c r="E157" s="28" t="s">
        <v>112</v>
      </c>
      <c r="F157" s="68">
        <f>12509/42*25</f>
        <v>7445.833333333333</v>
      </c>
      <c r="G157" s="68">
        <f>F157</f>
        <v>7445.833333333333</v>
      </c>
      <c r="H157" s="28">
        <f>F157-G157</f>
        <v>0</v>
      </c>
      <c r="I157" s="28" t="s">
        <v>134</v>
      </c>
      <c r="J157" s="2"/>
      <c r="K157" s="2"/>
      <c r="L157" s="2"/>
      <c r="M157" s="2"/>
      <c r="N157" s="2"/>
      <c r="O157" s="2"/>
      <c r="P157" s="2"/>
    </row>
    <row r="158" spans="1:16" ht="15.75">
      <c r="A158" s="88"/>
      <c r="B158" s="77"/>
      <c r="C158" s="79" t="s">
        <v>96</v>
      </c>
      <c r="D158" s="80"/>
      <c r="E158" s="80"/>
      <c r="F158" s="80"/>
      <c r="G158" s="80"/>
      <c r="H158" s="80"/>
      <c r="I158" s="81"/>
      <c r="J158" s="2"/>
      <c r="K158" s="2"/>
      <c r="L158" s="2"/>
      <c r="M158" s="2"/>
      <c r="N158" s="2"/>
      <c r="O158" s="2"/>
      <c r="P158" s="2"/>
    </row>
    <row r="159" spans="1:16" ht="78.75">
      <c r="A159" s="88"/>
      <c r="B159" s="77"/>
      <c r="C159" s="21" t="s">
        <v>107</v>
      </c>
      <c r="D159" s="21" t="s">
        <v>78</v>
      </c>
      <c r="E159" s="28" t="s">
        <v>104</v>
      </c>
      <c r="F159" s="28">
        <v>530.38</v>
      </c>
      <c r="G159" s="28">
        <v>291.36</v>
      </c>
      <c r="H159" s="28"/>
      <c r="I159" s="28" t="s">
        <v>85</v>
      </c>
      <c r="J159" s="2"/>
      <c r="K159" s="2"/>
      <c r="L159" s="2"/>
      <c r="M159" s="2"/>
      <c r="N159" s="2"/>
      <c r="O159" s="2"/>
      <c r="P159" s="2"/>
    </row>
    <row r="160" spans="1:16" ht="16.5" thickBot="1">
      <c r="A160" s="88"/>
      <c r="B160" s="77"/>
      <c r="C160" s="79" t="s">
        <v>10</v>
      </c>
      <c r="D160" s="80"/>
      <c r="E160" s="80"/>
      <c r="F160" s="80"/>
      <c r="G160" s="80"/>
      <c r="H160" s="80"/>
      <c r="I160" s="81"/>
      <c r="J160" s="2"/>
      <c r="K160" s="2"/>
      <c r="L160" s="2"/>
      <c r="M160" s="2"/>
      <c r="N160" s="2"/>
      <c r="O160" s="2"/>
      <c r="P160" s="2"/>
    </row>
    <row r="161" spans="1:16" ht="53.25" thickBot="1">
      <c r="A161" s="88"/>
      <c r="B161" s="77"/>
      <c r="C161" s="89" t="s">
        <v>107</v>
      </c>
      <c r="D161" s="17" t="s">
        <v>75</v>
      </c>
      <c r="E161" s="20" t="s">
        <v>82</v>
      </c>
      <c r="F161" s="19">
        <v>0</v>
      </c>
      <c r="G161" s="18">
        <v>0</v>
      </c>
      <c r="H161" s="20"/>
      <c r="I161" s="21" t="s">
        <v>86</v>
      </c>
      <c r="J161" s="2"/>
      <c r="K161" s="2"/>
      <c r="L161" s="2"/>
      <c r="M161" s="2"/>
      <c r="N161" s="2"/>
      <c r="O161" s="2"/>
      <c r="P161" s="2"/>
    </row>
    <row r="162" spans="1:16" ht="53.25" thickBot="1">
      <c r="A162" s="88"/>
      <c r="B162" s="77"/>
      <c r="C162" s="90"/>
      <c r="D162" s="22" t="s">
        <v>128</v>
      </c>
      <c r="E162" s="20" t="s">
        <v>82</v>
      </c>
      <c r="F162" s="23">
        <v>0</v>
      </c>
      <c r="G162" s="18">
        <v>0</v>
      </c>
      <c r="H162" s="24"/>
      <c r="I162" s="25" t="s">
        <v>87</v>
      </c>
      <c r="J162" s="2"/>
      <c r="K162" s="2"/>
      <c r="L162" s="2"/>
      <c r="M162" s="2"/>
      <c r="N162" s="2"/>
      <c r="O162" s="2"/>
      <c r="P162" s="2"/>
    </row>
    <row r="163" spans="1:16" ht="63.75" thickBot="1">
      <c r="A163" s="88"/>
      <c r="B163" s="78"/>
      <c r="C163" s="91"/>
      <c r="D163" s="22" t="s">
        <v>76</v>
      </c>
      <c r="E163" s="20" t="s">
        <v>82</v>
      </c>
      <c r="F163" s="23">
        <v>0</v>
      </c>
      <c r="G163" s="18">
        <v>0</v>
      </c>
      <c r="H163" s="28"/>
      <c r="I163" s="29" t="s">
        <v>101</v>
      </c>
      <c r="J163" s="2"/>
      <c r="K163" s="2"/>
      <c r="L163" s="2"/>
      <c r="M163" s="2"/>
      <c r="N163" s="2"/>
      <c r="O163" s="2"/>
      <c r="P163" s="2"/>
    </row>
    <row r="164" spans="1:16" ht="15.75">
      <c r="A164" s="66"/>
      <c r="B164" s="55"/>
      <c r="C164" s="102" t="s">
        <v>11</v>
      </c>
      <c r="D164" s="80"/>
      <c r="E164" s="80"/>
      <c r="F164" s="80"/>
      <c r="G164" s="80"/>
      <c r="H164" s="80"/>
      <c r="I164" s="81"/>
      <c r="J164" s="2"/>
      <c r="K164" s="2"/>
      <c r="L164" s="2"/>
      <c r="M164" s="2"/>
      <c r="N164" s="2"/>
      <c r="O164" s="2"/>
      <c r="P164" s="2"/>
    </row>
    <row r="165" spans="1:16" ht="89.25" customHeight="1">
      <c r="A165" s="66"/>
      <c r="B165" s="114" t="s">
        <v>63</v>
      </c>
      <c r="C165" s="115"/>
      <c r="D165" s="18" t="s">
        <v>81</v>
      </c>
      <c r="E165" s="20" t="s">
        <v>104</v>
      </c>
      <c r="F165" s="27">
        <v>191.36</v>
      </c>
      <c r="G165" s="28">
        <v>95.68</v>
      </c>
      <c r="H165" s="18"/>
      <c r="I165" s="20" t="s">
        <v>85</v>
      </c>
      <c r="J165" s="2"/>
      <c r="K165" s="2"/>
      <c r="L165" s="2"/>
      <c r="M165" s="2"/>
      <c r="N165" s="2"/>
      <c r="O165" s="2"/>
      <c r="P165" s="2"/>
    </row>
    <row r="166" spans="1:16" ht="73.5" customHeight="1">
      <c r="A166" s="65"/>
      <c r="B166" s="116" t="s">
        <v>52</v>
      </c>
      <c r="C166" s="117"/>
      <c r="D166" s="28" t="s">
        <v>81</v>
      </c>
      <c r="E166" s="28" t="s">
        <v>104</v>
      </c>
      <c r="F166" s="28">
        <v>517.62</v>
      </c>
      <c r="G166" s="28">
        <v>298.23</v>
      </c>
      <c r="H166" s="28"/>
      <c r="I166" s="28" t="s">
        <v>84</v>
      </c>
      <c r="J166" s="2"/>
      <c r="K166" s="2"/>
      <c r="L166" s="2"/>
      <c r="M166" s="2"/>
      <c r="N166" s="2"/>
      <c r="O166" s="2"/>
      <c r="P166" s="2"/>
    </row>
    <row r="167" spans="1:16" ht="73.5" customHeight="1">
      <c r="A167" s="49" t="s">
        <v>113</v>
      </c>
      <c r="B167" s="99"/>
      <c r="C167" s="100"/>
      <c r="D167" s="100"/>
      <c r="E167" s="101"/>
      <c r="F167" s="68">
        <v>202604</v>
      </c>
      <c r="G167" s="68">
        <f>G37+G45+G65+G73+G82+G91+G109+G131+G141+G157+G149+G100</f>
        <v>202603.69047619047</v>
      </c>
      <c r="H167" s="28"/>
      <c r="I167" s="36"/>
      <c r="J167" s="2"/>
      <c r="K167" s="2"/>
      <c r="L167" s="2"/>
      <c r="M167" s="2"/>
      <c r="N167" s="2"/>
      <c r="O167" s="2"/>
      <c r="P167" s="2"/>
    </row>
    <row r="168" spans="1:16" ht="97.5" customHeight="1">
      <c r="A168" s="49" t="s">
        <v>114</v>
      </c>
      <c r="B168" s="83"/>
      <c r="C168" s="124"/>
      <c r="D168" s="124"/>
      <c r="E168" s="84"/>
      <c r="F168" s="28">
        <f>F53+F59+F117+F124</f>
        <v>20</v>
      </c>
      <c r="G168" s="28">
        <f>G53+G59+G117+G124</f>
        <v>20</v>
      </c>
      <c r="H168" s="28"/>
      <c r="I168" s="36" t="s">
        <v>86</v>
      </c>
      <c r="J168" s="2"/>
      <c r="K168" s="2"/>
      <c r="L168" s="2"/>
      <c r="M168" s="2"/>
      <c r="N168" s="2"/>
      <c r="O168" s="2"/>
      <c r="P168" s="2"/>
    </row>
    <row r="169" spans="1:10" ht="70.5" customHeight="1">
      <c r="A169" s="52" t="s">
        <v>164</v>
      </c>
      <c r="B169" s="121"/>
      <c r="C169" s="122"/>
      <c r="D169" s="122"/>
      <c r="E169" s="123"/>
      <c r="F169" s="53">
        <f>F39+F47+F55+F61+F67+F75+F84+F93+F102+F111+F119+F126+F133+F143+F159+F165+F166+F134+F151</f>
        <v>20380.230000000003</v>
      </c>
      <c r="G169" s="74">
        <f>G39+G47+G55+G61+G67+G75+G84+G93+G102+G111+G119+G126+G133+G143+G159+G165+G166+G134+G151</f>
        <v>11166.86</v>
      </c>
      <c r="H169" s="37"/>
      <c r="I169" s="38"/>
      <c r="J169" s="16"/>
    </row>
    <row r="170" spans="1:9" ht="15.75">
      <c r="A170" s="82"/>
      <c r="B170" s="82"/>
      <c r="C170" s="82"/>
      <c r="D170" s="82"/>
      <c r="E170" s="82"/>
      <c r="F170" s="82"/>
      <c r="G170" s="82"/>
      <c r="H170" s="82"/>
      <c r="I170" s="82"/>
    </row>
    <row r="171" spans="1:9" ht="15.75">
      <c r="A171" s="41"/>
      <c r="B171" s="41"/>
      <c r="C171" s="41"/>
      <c r="D171" s="41"/>
      <c r="E171" s="41"/>
      <c r="F171" s="41"/>
      <c r="G171" s="41"/>
      <c r="H171" s="41"/>
      <c r="I171" s="50"/>
    </row>
    <row r="172" spans="1:9" ht="15.75">
      <c r="A172" s="41"/>
      <c r="B172" s="41"/>
      <c r="C172" s="41"/>
      <c r="D172" s="41"/>
      <c r="E172" s="41"/>
      <c r="F172" s="41"/>
      <c r="G172" s="41"/>
      <c r="H172" s="41"/>
      <c r="I172" s="48" t="s">
        <v>12</v>
      </c>
    </row>
    <row r="173" spans="1:16" ht="135" customHeight="1">
      <c r="A173" s="28" t="s">
        <v>0</v>
      </c>
      <c r="B173" s="28" t="s">
        <v>14</v>
      </c>
      <c r="C173" s="28" t="s">
        <v>15</v>
      </c>
      <c r="D173" s="28" t="s">
        <v>16</v>
      </c>
      <c r="E173" s="83" t="s">
        <v>5</v>
      </c>
      <c r="F173" s="84"/>
      <c r="G173" s="28" t="s">
        <v>6</v>
      </c>
      <c r="H173" s="28" t="s">
        <v>7</v>
      </c>
      <c r="I173" s="28" t="s">
        <v>8</v>
      </c>
      <c r="J173" s="2"/>
      <c r="K173" s="2"/>
      <c r="L173" s="2"/>
      <c r="M173" s="2"/>
      <c r="N173" s="2"/>
      <c r="O173" s="2"/>
      <c r="P173" s="2"/>
    </row>
    <row r="174" spans="1:16" ht="15.75" customHeight="1">
      <c r="A174" s="87" t="s">
        <v>152</v>
      </c>
      <c r="B174" s="76" t="s">
        <v>153</v>
      </c>
      <c r="C174" s="79" t="s">
        <v>9</v>
      </c>
      <c r="D174" s="80"/>
      <c r="E174" s="80"/>
      <c r="F174" s="80"/>
      <c r="G174" s="80"/>
      <c r="H174" s="80"/>
      <c r="I174" s="81"/>
      <c r="J174" s="2"/>
      <c r="K174" s="2"/>
      <c r="L174" s="2"/>
      <c r="M174" s="2"/>
      <c r="N174" s="2"/>
      <c r="O174" s="2"/>
      <c r="P174" s="2"/>
    </row>
    <row r="175" spans="1:16" ht="47.25">
      <c r="A175" s="88"/>
      <c r="B175" s="77"/>
      <c r="C175" s="21" t="s">
        <v>159</v>
      </c>
      <c r="D175" s="28"/>
      <c r="E175" s="28" t="s">
        <v>163</v>
      </c>
      <c r="F175" s="28">
        <v>1680.2</v>
      </c>
      <c r="G175" s="28">
        <v>1680.2</v>
      </c>
      <c r="H175" s="28">
        <f>F175-G175</f>
        <v>0</v>
      </c>
      <c r="I175" s="28" t="s">
        <v>134</v>
      </c>
      <c r="J175" s="2"/>
      <c r="K175" s="2"/>
      <c r="L175" s="2"/>
      <c r="M175" s="2"/>
      <c r="N175" s="2"/>
      <c r="O175" s="2"/>
      <c r="P175" s="2"/>
    </row>
    <row r="176" spans="1:16" ht="15.75" customHeight="1">
      <c r="A176" s="88"/>
      <c r="B176" s="77"/>
      <c r="C176" s="79" t="s">
        <v>96</v>
      </c>
      <c r="D176" s="80"/>
      <c r="E176" s="80"/>
      <c r="F176" s="80"/>
      <c r="G176" s="80"/>
      <c r="H176" s="80"/>
      <c r="I176" s="81"/>
      <c r="J176" s="2"/>
      <c r="K176" s="2"/>
      <c r="L176" s="2"/>
      <c r="M176" s="2"/>
      <c r="N176" s="2"/>
      <c r="O176" s="2"/>
      <c r="P176" s="2"/>
    </row>
    <row r="177" spans="1:16" ht="63">
      <c r="A177" s="88"/>
      <c r="B177" s="77"/>
      <c r="C177" s="21" t="s">
        <v>159</v>
      </c>
      <c r="D177" s="21" t="s">
        <v>78</v>
      </c>
      <c r="E177" s="28" t="s">
        <v>104</v>
      </c>
      <c r="F177" s="28">
        <v>2996.44</v>
      </c>
      <c r="G177" s="28">
        <v>1475.39</v>
      </c>
      <c r="H177" s="28"/>
      <c r="I177" s="28" t="s">
        <v>85</v>
      </c>
      <c r="J177" s="2"/>
      <c r="K177" s="2"/>
      <c r="L177" s="2"/>
      <c r="M177" s="2"/>
      <c r="N177" s="2"/>
      <c r="O177" s="2"/>
      <c r="P177" s="2"/>
    </row>
    <row r="178" spans="1:16" ht="15.75" customHeight="1" thickBot="1">
      <c r="A178" s="88"/>
      <c r="B178" s="77"/>
      <c r="C178" s="79" t="s">
        <v>10</v>
      </c>
      <c r="D178" s="80"/>
      <c r="E178" s="80"/>
      <c r="F178" s="80"/>
      <c r="G178" s="80"/>
      <c r="H178" s="80"/>
      <c r="I178" s="81"/>
      <c r="J178" s="2"/>
      <c r="K178" s="2"/>
      <c r="L178" s="2"/>
      <c r="M178" s="2"/>
      <c r="N178" s="2"/>
      <c r="O178" s="2"/>
      <c r="P178" s="2"/>
    </row>
    <row r="179" spans="1:16" ht="45.75" thickBot="1">
      <c r="A179" s="88"/>
      <c r="B179" s="77"/>
      <c r="C179" s="70" t="s">
        <v>159</v>
      </c>
      <c r="D179" s="73" t="s">
        <v>161</v>
      </c>
      <c r="E179" s="20" t="s">
        <v>162</v>
      </c>
      <c r="F179" s="19">
        <v>0</v>
      </c>
      <c r="G179" s="18">
        <v>0</v>
      </c>
      <c r="H179" s="20"/>
      <c r="I179" s="21" t="s">
        <v>86</v>
      </c>
      <c r="J179" s="2"/>
      <c r="K179" s="2"/>
      <c r="L179" s="2"/>
      <c r="M179" s="2"/>
      <c r="N179" s="2"/>
      <c r="O179" s="2"/>
      <c r="P179" s="2"/>
    </row>
    <row r="180" spans="1:16" ht="54.75" customHeight="1">
      <c r="A180" s="71" t="s">
        <v>152</v>
      </c>
      <c r="B180" s="99" t="s">
        <v>160</v>
      </c>
      <c r="C180" s="101"/>
      <c r="D180" s="72" t="s">
        <v>78</v>
      </c>
      <c r="E180" s="72" t="s">
        <v>104</v>
      </c>
      <c r="F180" s="28">
        <v>445.92</v>
      </c>
      <c r="G180" s="28">
        <v>363.78</v>
      </c>
      <c r="H180" s="28"/>
      <c r="I180" s="36" t="s">
        <v>85</v>
      </c>
      <c r="J180" s="2"/>
      <c r="K180" s="2"/>
      <c r="L180" s="2"/>
      <c r="M180" s="2"/>
      <c r="N180" s="2"/>
      <c r="O180" s="2"/>
      <c r="P180" s="2"/>
    </row>
    <row r="181" spans="1:16" ht="82.5" customHeight="1">
      <c r="A181" s="71" t="s">
        <v>152</v>
      </c>
      <c r="B181" s="99" t="s">
        <v>167</v>
      </c>
      <c r="C181" s="101"/>
      <c r="D181" s="72" t="s">
        <v>78</v>
      </c>
      <c r="E181" s="72" t="s">
        <v>104</v>
      </c>
      <c r="F181" s="28">
        <v>2556.04</v>
      </c>
      <c r="G181" s="28">
        <v>1211.97</v>
      </c>
      <c r="H181" s="28"/>
      <c r="I181" s="36" t="s">
        <v>85</v>
      </c>
      <c r="J181" s="2"/>
      <c r="K181" s="2"/>
      <c r="L181" s="2"/>
      <c r="M181" s="2"/>
      <c r="N181" s="2"/>
      <c r="O181" s="2"/>
      <c r="P181" s="2"/>
    </row>
    <row r="182" spans="1:16" ht="46.5" customHeight="1">
      <c r="A182" s="118" t="s">
        <v>165</v>
      </c>
      <c r="B182" s="119"/>
      <c r="C182" s="119"/>
      <c r="D182" s="119"/>
      <c r="E182" s="120"/>
      <c r="F182" s="28">
        <f>F177+F180+F181</f>
        <v>5998.4</v>
      </c>
      <c r="G182" s="28">
        <f>G177+G180+G181</f>
        <v>3051.1400000000003</v>
      </c>
      <c r="H182" s="28"/>
      <c r="I182" s="36"/>
      <c r="J182" s="2"/>
      <c r="K182" s="2"/>
      <c r="L182" s="2"/>
      <c r="M182" s="2"/>
      <c r="N182" s="2"/>
      <c r="O182" s="2"/>
      <c r="P182" s="2"/>
    </row>
    <row r="183" spans="1:16" ht="39.75" customHeight="1">
      <c r="A183" s="118" t="s">
        <v>166</v>
      </c>
      <c r="B183" s="119"/>
      <c r="C183" s="119"/>
      <c r="D183" s="119"/>
      <c r="E183" s="120"/>
      <c r="F183" s="28">
        <f>F169+F182</f>
        <v>26378.630000000005</v>
      </c>
      <c r="G183" s="28">
        <f>G169+G182</f>
        <v>14218</v>
      </c>
      <c r="H183" s="28"/>
      <c r="I183" s="36"/>
      <c r="J183" s="2"/>
      <c r="K183" s="2"/>
      <c r="L183" s="2"/>
      <c r="M183" s="2"/>
      <c r="N183" s="2"/>
      <c r="O183" s="2"/>
      <c r="P183" s="2"/>
    </row>
    <row r="184" spans="1:9" ht="15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5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5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5.75">
      <c r="A187" s="41" t="s">
        <v>129</v>
      </c>
      <c r="B187" s="51"/>
      <c r="C187" s="85"/>
      <c r="D187" s="85"/>
      <c r="E187" s="41"/>
      <c r="F187" s="41"/>
      <c r="G187" s="41"/>
      <c r="H187" s="41"/>
      <c r="I187" s="41"/>
    </row>
    <row r="188" spans="1:9" ht="15.75">
      <c r="A188" s="41"/>
      <c r="B188" s="51"/>
      <c r="C188" s="82"/>
      <c r="D188" s="82"/>
      <c r="E188" s="41"/>
      <c r="F188" s="41"/>
      <c r="G188" s="41"/>
      <c r="H188" s="41"/>
      <c r="I188" s="41"/>
    </row>
    <row r="189" spans="1:9" ht="15.75">
      <c r="A189" s="41" t="s">
        <v>130</v>
      </c>
      <c r="B189" s="51"/>
      <c r="C189" s="82" t="s">
        <v>131</v>
      </c>
      <c r="D189" s="82"/>
      <c r="E189" s="41"/>
      <c r="F189" s="41"/>
      <c r="G189" s="41"/>
      <c r="H189" s="41"/>
      <c r="I189" s="41"/>
    </row>
    <row r="190" spans="1:9" ht="15.75">
      <c r="A190" s="41"/>
      <c r="B190" s="51"/>
      <c r="C190" s="42"/>
      <c r="D190" s="42"/>
      <c r="E190" s="41"/>
      <c r="F190" s="41"/>
      <c r="G190" s="41"/>
      <c r="H190" s="41"/>
      <c r="I190" s="41"/>
    </row>
    <row r="191" spans="1:9" ht="15.75">
      <c r="A191" s="41" t="s">
        <v>91</v>
      </c>
      <c r="B191" s="51"/>
      <c r="C191" s="82" t="s">
        <v>99</v>
      </c>
      <c r="D191" s="82"/>
      <c r="E191" s="41"/>
      <c r="F191" s="41"/>
      <c r="G191" s="41"/>
      <c r="H191" s="41"/>
      <c r="I191" s="41"/>
    </row>
    <row r="192" spans="1:9" ht="15.75">
      <c r="A192" s="41" t="s">
        <v>123</v>
      </c>
      <c r="B192" s="41"/>
      <c r="C192" s="41"/>
      <c r="D192" s="41"/>
      <c r="E192" s="41"/>
      <c r="F192" s="41"/>
      <c r="G192" s="41"/>
      <c r="H192" s="41"/>
      <c r="I192" s="41"/>
    </row>
    <row r="193" spans="1:9" ht="15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5.75">
      <c r="A194" s="41"/>
      <c r="B194" s="41"/>
      <c r="C194" s="41"/>
      <c r="D194" s="41"/>
      <c r="E194" s="41"/>
      <c r="F194" s="41"/>
      <c r="G194" s="41"/>
      <c r="H194" s="41"/>
      <c r="I194" s="41"/>
    </row>
  </sheetData>
  <sheetProtection/>
  <mergeCells count="143">
    <mergeCell ref="G2:I2"/>
    <mergeCell ref="G4:I4"/>
    <mergeCell ref="H5:I5"/>
    <mergeCell ref="A10:I10"/>
    <mergeCell ref="A11:I11"/>
    <mergeCell ref="A13:I13"/>
    <mergeCell ref="A16:F16"/>
    <mergeCell ref="A17:F19"/>
    <mergeCell ref="A20:F20"/>
    <mergeCell ref="A21:F21"/>
    <mergeCell ref="A22:F22"/>
    <mergeCell ref="A24:F24"/>
    <mergeCell ref="A25:I25"/>
    <mergeCell ref="A27:F27"/>
    <mergeCell ref="A28:F28"/>
    <mergeCell ref="A31:I31"/>
    <mergeCell ref="A36:A43"/>
    <mergeCell ref="B36:B43"/>
    <mergeCell ref="C36:I36"/>
    <mergeCell ref="C38:I38"/>
    <mergeCell ref="C40:I40"/>
    <mergeCell ref="C41:C43"/>
    <mergeCell ref="A44:A51"/>
    <mergeCell ref="B44:B51"/>
    <mergeCell ref="C44:I44"/>
    <mergeCell ref="C46:I46"/>
    <mergeCell ref="C48:I48"/>
    <mergeCell ref="C49:C51"/>
    <mergeCell ref="A52:A57"/>
    <mergeCell ref="B52:B57"/>
    <mergeCell ref="C52:I52"/>
    <mergeCell ref="C54:I54"/>
    <mergeCell ref="C56:I56"/>
    <mergeCell ref="A58:A63"/>
    <mergeCell ref="B58:B63"/>
    <mergeCell ref="C58:I58"/>
    <mergeCell ref="C60:I60"/>
    <mergeCell ref="C62:I62"/>
    <mergeCell ref="A64:A71"/>
    <mergeCell ref="B64:B71"/>
    <mergeCell ref="C64:I64"/>
    <mergeCell ref="C66:I66"/>
    <mergeCell ref="C68:I68"/>
    <mergeCell ref="C69:C71"/>
    <mergeCell ref="A72:A80"/>
    <mergeCell ref="B72:B80"/>
    <mergeCell ref="C72:I72"/>
    <mergeCell ref="C74:I74"/>
    <mergeCell ref="C76:I76"/>
    <mergeCell ref="C77:C79"/>
    <mergeCell ref="C80:I80"/>
    <mergeCell ref="A81:A89"/>
    <mergeCell ref="B81:B89"/>
    <mergeCell ref="C81:I81"/>
    <mergeCell ref="C83:I83"/>
    <mergeCell ref="C85:I85"/>
    <mergeCell ref="C86:C88"/>
    <mergeCell ref="C89:I89"/>
    <mergeCell ref="A90:A98"/>
    <mergeCell ref="B90:B98"/>
    <mergeCell ref="C90:I90"/>
    <mergeCell ref="C92:I92"/>
    <mergeCell ref="C94:I94"/>
    <mergeCell ref="C95:C97"/>
    <mergeCell ref="C98:I98"/>
    <mergeCell ref="A99:A107"/>
    <mergeCell ref="B99:B107"/>
    <mergeCell ref="C99:I99"/>
    <mergeCell ref="C101:I101"/>
    <mergeCell ref="C103:I103"/>
    <mergeCell ref="C104:C106"/>
    <mergeCell ref="C107:I107"/>
    <mergeCell ref="A108:A115"/>
    <mergeCell ref="B108:B115"/>
    <mergeCell ref="C108:I108"/>
    <mergeCell ref="C110:I110"/>
    <mergeCell ref="C112:I112"/>
    <mergeCell ref="C113:C115"/>
    <mergeCell ref="A116:A122"/>
    <mergeCell ref="B116:B122"/>
    <mergeCell ref="C116:I116"/>
    <mergeCell ref="C118:I118"/>
    <mergeCell ref="C120:I120"/>
    <mergeCell ref="C122:I122"/>
    <mergeCell ref="A123:A129"/>
    <mergeCell ref="B123:B129"/>
    <mergeCell ref="C123:I123"/>
    <mergeCell ref="C125:I125"/>
    <mergeCell ref="C127:I127"/>
    <mergeCell ref="C129:I129"/>
    <mergeCell ref="A130:A139"/>
    <mergeCell ref="B130:B139"/>
    <mergeCell ref="C130:I130"/>
    <mergeCell ref="C132:I132"/>
    <mergeCell ref="C133:C134"/>
    <mergeCell ref="D133:D134"/>
    <mergeCell ref="E133:E134"/>
    <mergeCell ref="F133:F134"/>
    <mergeCell ref="G133:G134"/>
    <mergeCell ref="H133:H134"/>
    <mergeCell ref="I133:I134"/>
    <mergeCell ref="C135:I135"/>
    <mergeCell ref="C136:C138"/>
    <mergeCell ref="C139:I139"/>
    <mergeCell ref="A140:A147"/>
    <mergeCell ref="B140:B147"/>
    <mergeCell ref="C140:I140"/>
    <mergeCell ref="C142:I142"/>
    <mergeCell ref="C144:I144"/>
    <mergeCell ref="C145:C147"/>
    <mergeCell ref="A148:A155"/>
    <mergeCell ref="B148:B155"/>
    <mergeCell ref="C148:I148"/>
    <mergeCell ref="C150:I150"/>
    <mergeCell ref="C152:I152"/>
    <mergeCell ref="C153:C155"/>
    <mergeCell ref="A156:A163"/>
    <mergeCell ref="B156:B163"/>
    <mergeCell ref="C156:I156"/>
    <mergeCell ref="C158:I158"/>
    <mergeCell ref="C160:I160"/>
    <mergeCell ref="C161:C163"/>
    <mergeCell ref="C164:I164"/>
    <mergeCell ref="B165:C165"/>
    <mergeCell ref="B166:C166"/>
    <mergeCell ref="B167:E167"/>
    <mergeCell ref="B168:E168"/>
    <mergeCell ref="B169:E169"/>
    <mergeCell ref="A170:I170"/>
    <mergeCell ref="E173:F173"/>
    <mergeCell ref="A174:A179"/>
    <mergeCell ref="B174:B179"/>
    <mergeCell ref="C174:I174"/>
    <mergeCell ref="C176:I176"/>
    <mergeCell ref="C178:I178"/>
    <mergeCell ref="C189:D189"/>
    <mergeCell ref="C191:D191"/>
    <mergeCell ref="B180:C180"/>
    <mergeCell ref="B181:C181"/>
    <mergeCell ref="A182:E182"/>
    <mergeCell ref="A183:E183"/>
    <mergeCell ref="C187:D187"/>
    <mergeCell ref="C188:D188"/>
  </mergeCells>
  <printOptions/>
  <pageMargins left="0.1968503937007874" right="0.1968503937007874" top="0.1968503937007874" bottom="0.1968503937007874" header="0.1968503937007874" footer="0.1968503937007874"/>
  <pageSetup fitToHeight="1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2018-07-09T11:53:59Z</dcterms:modified>
  <cp:category/>
  <cp:version/>
  <cp:contentType/>
  <cp:contentStatus/>
</cp:coreProperties>
</file>